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CS\Downloads\"/>
    </mc:Choice>
  </mc:AlternateContent>
  <bookViews>
    <workbookView xWindow="0" yWindow="0" windowWidth="28800" windowHeight="12300" tabRatio="709"/>
  </bookViews>
  <sheets>
    <sheet name="AUN-8.3-1.1 รุ่น62" sheetId="26" r:id="rId1"/>
    <sheet name="AUN-8.3-1.1 รุ่น61" sheetId="27" r:id="rId2"/>
    <sheet name="AUN-8.3-1.1 รุ่น60" sheetId="28" r:id="rId3"/>
  </sheets>
  <definedNames>
    <definedName name="b" localSheetId="2">#REF!</definedName>
    <definedName name="b" localSheetId="1">#REF!</definedName>
    <definedName name="b" localSheetId="0">#REF!</definedName>
    <definedName name="b">#REF!</definedName>
    <definedName name="_xlnm.Print_Area" localSheetId="2">'AUN-8.3-1.1 รุ่น60'!$A$1:$V$80</definedName>
    <definedName name="_xlnm.Print_Area" localSheetId="1">'AUN-8.3-1.1 รุ่น61'!$A$1:$Q$82</definedName>
    <definedName name="_xlnm.Print_Area" localSheetId="0">'AUN-8.3-1.1 รุ่น62'!$A$1:$L$79</definedName>
    <definedName name="_xlnm.Print_Titles" localSheetId="2">'AUN-8.3-1.1 รุ่น60'!$4:$7</definedName>
    <definedName name="_xlnm.Print_Titles" localSheetId="1">'AUN-8.3-1.1 รุ่น61'!$4:$7</definedName>
    <definedName name="_xlnm.Print_Titles" localSheetId="0">'AUN-8.3-1.1 รุ่น62'!$4:$7</definedName>
  </definedNames>
  <calcPr calcId="162913"/>
</workbook>
</file>

<file path=xl/calcChain.xml><?xml version="1.0" encoding="utf-8"?>
<calcChain xmlns="http://schemas.openxmlformats.org/spreadsheetml/2006/main">
  <c r="M15" i="26" l="1"/>
  <c r="M17" i="26"/>
  <c r="M18" i="26"/>
  <c r="M19" i="26"/>
  <c r="M20" i="26"/>
  <c r="M21" i="26"/>
  <c r="M22" i="26"/>
  <c r="M23" i="26"/>
  <c r="M24" i="26"/>
  <c r="M25" i="26"/>
  <c r="M26" i="26"/>
  <c r="M28" i="26"/>
  <c r="M29" i="26"/>
  <c r="M30" i="26"/>
  <c r="M31" i="26"/>
  <c r="M32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3" i="26"/>
  <c r="M64" i="26"/>
  <c r="M66" i="26"/>
  <c r="M67" i="26"/>
  <c r="M69" i="26"/>
  <c r="M70" i="26"/>
  <c r="M72" i="26"/>
  <c r="M73" i="26"/>
  <c r="M74" i="26"/>
  <c r="M75" i="26"/>
  <c r="M10" i="26"/>
  <c r="M11" i="26"/>
  <c r="M12" i="26"/>
  <c r="M13" i="26"/>
  <c r="M14" i="26"/>
  <c r="M9" i="26"/>
  <c r="Q9" i="27" l="1"/>
  <c r="J10" i="26" l="1"/>
  <c r="J11" i="26"/>
  <c r="J12" i="26"/>
  <c r="J13" i="26"/>
  <c r="J14" i="26"/>
  <c r="J9" i="26"/>
  <c r="J15" i="26" s="1"/>
  <c r="B26" i="26"/>
  <c r="B24" i="26"/>
  <c r="B22" i="26"/>
  <c r="K25" i="26" l="1"/>
  <c r="J25" i="26"/>
  <c r="D24" i="26"/>
  <c r="E24" i="26"/>
  <c r="F24" i="26"/>
  <c r="G24" i="26"/>
  <c r="H24" i="26"/>
  <c r="I24" i="26"/>
  <c r="C24" i="26"/>
  <c r="D22" i="26"/>
  <c r="E22" i="26"/>
  <c r="F22" i="26"/>
  <c r="G22" i="26"/>
  <c r="G26" i="26" s="1"/>
  <c r="H22" i="26"/>
  <c r="I22" i="26"/>
  <c r="C22" i="26"/>
  <c r="K45" i="26"/>
  <c r="J45" i="26"/>
  <c r="K60" i="26"/>
  <c r="J60" i="26"/>
  <c r="E26" i="26" l="1"/>
  <c r="C26" i="26"/>
  <c r="F26" i="26"/>
  <c r="I26" i="26"/>
  <c r="L25" i="26"/>
  <c r="H26" i="26"/>
  <c r="D26" i="26"/>
  <c r="L45" i="26"/>
  <c r="L60" i="26"/>
  <c r="V72" i="28"/>
  <c r="U72" i="28"/>
  <c r="T72" i="28"/>
  <c r="S72" i="28"/>
  <c r="R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P71" i="28"/>
  <c r="Q71" i="28" s="1"/>
  <c r="O71" i="28"/>
  <c r="P70" i="28"/>
  <c r="O70" i="28"/>
  <c r="P69" i="28"/>
  <c r="Q69" i="28" s="1"/>
  <c r="O69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P66" i="28"/>
  <c r="O66" i="28"/>
  <c r="V64" i="28"/>
  <c r="U64" i="28"/>
  <c r="T64" i="28"/>
  <c r="S64" i="28"/>
  <c r="R64" i="28"/>
  <c r="N64" i="28"/>
  <c r="M64" i="28"/>
  <c r="L64" i="28"/>
  <c r="K64" i="28"/>
  <c r="P64" i="28" s="1"/>
  <c r="J64" i="28"/>
  <c r="I64" i="28"/>
  <c r="H64" i="28"/>
  <c r="G64" i="28"/>
  <c r="F64" i="28"/>
  <c r="E64" i="28"/>
  <c r="D64" i="28"/>
  <c r="C64" i="28"/>
  <c r="P63" i="28"/>
  <c r="Q63" i="28" s="1"/>
  <c r="O63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Q60" i="28"/>
  <c r="P60" i="28"/>
  <c r="O60" i="28"/>
  <c r="V58" i="28"/>
  <c r="U58" i="28"/>
  <c r="T58" i="28"/>
  <c r="S58" i="28"/>
  <c r="R58" i="28"/>
  <c r="N58" i="28"/>
  <c r="M58" i="28"/>
  <c r="L58" i="28"/>
  <c r="K58" i="28"/>
  <c r="P58" i="28" s="1"/>
  <c r="J58" i="28"/>
  <c r="I58" i="28"/>
  <c r="H58" i="28"/>
  <c r="G58" i="28"/>
  <c r="F58" i="28"/>
  <c r="E58" i="28"/>
  <c r="D58" i="28"/>
  <c r="C58" i="28"/>
  <c r="B58" i="28"/>
  <c r="P57" i="28"/>
  <c r="Q57" i="28" s="1"/>
  <c r="O57" i="28"/>
  <c r="P56" i="28"/>
  <c r="Q56" i="28" s="1"/>
  <c r="O56" i="28"/>
  <c r="P55" i="28"/>
  <c r="O55" i="28"/>
  <c r="P54" i="28"/>
  <c r="Q54" i="28" s="1"/>
  <c r="O54" i="28"/>
  <c r="P53" i="28"/>
  <c r="Q53" i="28" s="1"/>
  <c r="O53" i="28"/>
  <c r="P52" i="28"/>
  <c r="Q52" i="28" s="1"/>
  <c r="O52" i="28"/>
  <c r="P51" i="28"/>
  <c r="O51" i="28"/>
  <c r="P50" i="28"/>
  <c r="O50" i="28"/>
  <c r="P49" i="28"/>
  <c r="Q49" i="28" s="1"/>
  <c r="O49" i="28"/>
  <c r="P48" i="28"/>
  <c r="O48" i="28"/>
  <c r="P47" i="28"/>
  <c r="Q47" i="28" s="1"/>
  <c r="O47" i="28"/>
  <c r="P46" i="28"/>
  <c r="O46" i="28"/>
  <c r="Q45" i="28"/>
  <c r="P45" i="28"/>
  <c r="O45" i="28"/>
  <c r="P44" i="28"/>
  <c r="O44" i="28"/>
  <c r="P43" i="28"/>
  <c r="O43" i="28"/>
  <c r="P42" i="28"/>
  <c r="O42" i="28"/>
  <c r="P41" i="28"/>
  <c r="Q41" i="28" s="1"/>
  <c r="O41" i="28"/>
  <c r="P40" i="28"/>
  <c r="Q40" i="28" s="1"/>
  <c r="O40" i="28"/>
  <c r="P39" i="28"/>
  <c r="O39" i="28"/>
  <c r="P38" i="28"/>
  <c r="Q38" i="28" s="1"/>
  <c r="O38" i="28"/>
  <c r="P37" i="28"/>
  <c r="Q37" i="28" s="1"/>
  <c r="O37" i="28"/>
  <c r="P36" i="28"/>
  <c r="O36" i="28"/>
  <c r="P35" i="28"/>
  <c r="O35" i="28"/>
  <c r="P34" i="28"/>
  <c r="Q34" i="28" s="1"/>
  <c r="O34" i="28"/>
  <c r="P33" i="28"/>
  <c r="Q33" i="28" s="1"/>
  <c r="O33" i="28"/>
  <c r="P32" i="28"/>
  <c r="O32" i="28"/>
  <c r="V30" i="28"/>
  <c r="U30" i="28"/>
  <c r="T30" i="28"/>
  <c r="S30" i="28"/>
  <c r="R30" i="28"/>
  <c r="N30" i="28"/>
  <c r="N73" i="28" s="1"/>
  <c r="M30" i="28"/>
  <c r="L30" i="28"/>
  <c r="K30" i="28"/>
  <c r="P30" i="28" s="1"/>
  <c r="Q30" i="28" s="1"/>
  <c r="J30" i="28"/>
  <c r="I30" i="28"/>
  <c r="H30" i="28"/>
  <c r="G30" i="28"/>
  <c r="F30" i="28"/>
  <c r="E30" i="28"/>
  <c r="C30" i="28"/>
  <c r="B30" i="28"/>
  <c r="P29" i="28"/>
  <c r="Q29" i="28" s="1"/>
  <c r="O29" i="28"/>
  <c r="P28" i="28"/>
  <c r="O28" i="28"/>
  <c r="Q27" i="28"/>
  <c r="P27" i="28"/>
  <c r="O27" i="28"/>
  <c r="O30" i="28" s="1"/>
  <c r="V24" i="28"/>
  <c r="U24" i="28"/>
  <c r="U25" i="28" s="1"/>
  <c r="T24" i="28"/>
  <c r="S24" i="28"/>
  <c r="R24" i="28"/>
  <c r="K24" i="28"/>
  <c r="P24" i="28" s="1"/>
  <c r="J24" i="28"/>
  <c r="I24" i="28"/>
  <c r="H24" i="28"/>
  <c r="G24" i="28"/>
  <c r="F24" i="28"/>
  <c r="E24" i="28"/>
  <c r="E25" i="28" s="1"/>
  <c r="E73" i="28" s="1"/>
  <c r="B24" i="28"/>
  <c r="P23" i="28"/>
  <c r="Q23" i="28" s="1"/>
  <c r="O23" i="28"/>
  <c r="O24" i="28" s="1"/>
  <c r="O25" i="28" s="1"/>
  <c r="V22" i="28"/>
  <c r="V25" i="28" s="1"/>
  <c r="U22" i="28"/>
  <c r="T22" i="28"/>
  <c r="S22" i="28"/>
  <c r="R22" i="28"/>
  <c r="R25" i="28" s="1"/>
  <c r="M22" i="28"/>
  <c r="M25" i="28" s="1"/>
  <c r="L22" i="28"/>
  <c r="L25" i="28" s="1"/>
  <c r="L73" i="28" s="1"/>
  <c r="K22" i="28"/>
  <c r="J22" i="28"/>
  <c r="I22" i="28"/>
  <c r="H22" i="28"/>
  <c r="G22" i="28"/>
  <c r="F22" i="28"/>
  <c r="O22" i="28" s="1"/>
  <c r="B22" i="28"/>
  <c r="P21" i="28"/>
  <c r="Q21" i="28" s="1"/>
  <c r="O21" i="28"/>
  <c r="P20" i="28"/>
  <c r="O20" i="28"/>
  <c r="Q20" i="28" s="1"/>
  <c r="P19" i="28"/>
  <c r="O19" i="28"/>
  <c r="P18" i="28"/>
  <c r="O18" i="28"/>
  <c r="P17" i="28"/>
  <c r="O17" i="28"/>
  <c r="V15" i="28"/>
  <c r="U15" i="28"/>
  <c r="T15" i="28"/>
  <c r="S15" i="28"/>
  <c r="R15" i="28"/>
  <c r="M15" i="28"/>
  <c r="L15" i="28"/>
  <c r="K15" i="28"/>
  <c r="P15" i="28" s="1"/>
  <c r="J15" i="28"/>
  <c r="I15" i="28"/>
  <c r="H15" i="28"/>
  <c r="G15" i="28"/>
  <c r="F15" i="28"/>
  <c r="C15" i="28"/>
  <c r="C73" i="28" s="1"/>
  <c r="B15" i="28"/>
  <c r="P14" i="28"/>
  <c r="Q14" i="28" s="1"/>
  <c r="O14" i="28"/>
  <c r="P13" i="28"/>
  <c r="Q13" i="28" s="1"/>
  <c r="O13" i="28"/>
  <c r="P12" i="28"/>
  <c r="Q12" i="28" s="1"/>
  <c r="O12" i="28"/>
  <c r="P11" i="28"/>
  <c r="O11" i="28"/>
  <c r="P10" i="28"/>
  <c r="O10" i="28"/>
  <c r="P9" i="28"/>
  <c r="O9" i="28"/>
  <c r="Q24" i="28" l="1"/>
  <c r="O15" i="28"/>
  <c r="I25" i="28"/>
  <c r="Q28" i="28"/>
  <c r="D73" i="28"/>
  <c r="Q9" i="28"/>
  <c r="Q11" i="28"/>
  <c r="Q17" i="28"/>
  <c r="Q19" i="28"/>
  <c r="P22" i="28"/>
  <c r="F25" i="28"/>
  <c r="J25" i="28"/>
  <c r="J73" i="28" s="1"/>
  <c r="O58" i="28"/>
  <c r="Q35" i="28"/>
  <c r="Q42" i="28"/>
  <c r="Q44" i="28"/>
  <c r="Q51" i="28"/>
  <c r="O61" i="28"/>
  <c r="P61" i="28"/>
  <c r="U73" i="28"/>
  <c r="G25" i="28"/>
  <c r="G73" i="28" s="1"/>
  <c r="K25" i="28"/>
  <c r="S25" i="28"/>
  <c r="S73" i="28" s="1"/>
  <c r="Q32" i="28"/>
  <c r="Q39" i="28"/>
  <c r="Q46" i="28"/>
  <c r="Q48" i="28"/>
  <c r="Q55" i="28"/>
  <c r="Q66" i="28"/>
  <c r="Q70" i="28"/>
  <c r="Q10" i="28"/>
  <c r="F73" i="28"/>
  <c r="Q18" i="28"/>
  <c r="B25" i="28"/>
  <c r="H25" i="28"/>
  <c r="H73" i="28" s="1"/>
  <c r="T25" i="28"/>
  <c r="Q36" i="28"/>
  <c r="Q43" i="28"/>
  <c r="Q50" i="28"/>
  <c r="O64" i="28"/>
  <c r="O67" i="28"/>
  <c r="P67" i="28"/>
  <c r="Q67" i="28" s="1"/>
  <c r="O72" i="28"/>
  <c r="O73" i="28" s="1"/>
  <c r="P72" i="28"/>
  <c r="Q64" i="28"/>
  <c r="Q15" i="28"/>
  <c r="T73" i="28"/>
  <c r="B73" i="28"/>
  <c r="Q22" i="28"/>
  <c r="Q58" i="28"/>
  <c r="Q61" i="28"/>
  <c r="I73" i="28"/>
  <c r="M73" i="28"/>
  <c r="P25" i="28"/>
  <c r="Q25" i="28" s="1"/>
  <c r="K73" i="28"/>
  <c r="R73" i="28"/>
  <c r="V73" i="28"/>
  <c r="Q72" i="28" l="1"/>
  <c r="P73" i="28"/>
  <c r="Q73" i="28" s="1"/>
  <c r="N74" i="27" l="1"/>
  <c r="M74" i="27"/>
  <c r="L74" i="27"/>
  <c r="K74" i="27"/>
  <c r="J74" i="27"/>
  <c r="I74" i="27"/>
  <c r="H74" i="27"/>
  <c r="G74" i="27"/>
  <c r="F74" i="27"/>
  <c r="E74" i="27"/>
  <c r="D74" i="27"/>
  <c r="C74" i="27"/>
  <c r="B74" i="27"/>
  <c r="P73" i="27"/>
  <c r="O73" i="27"/>
  <c r="P72" i="27"/>
  <c r="Q72" i="27" s="1"/>
  <c r="O72" i="27"/>
  <c r="P71" i="27"/>
  <c r="Q71" i="27" s="1"/>
  <c r="O71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B69" i="27"/>
  <c r="P68" i="27"/>
  <c r="O68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B66" i="27"/>
  <c r="P65" i="27"/>
  <c r="O65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P62" i="27"/>
  <c r="O62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P59" i="27"/>
  <c r="O59" i="27"/>
  <c r="P58" i="27"/>
  <c r="O58" i="27"/>
  <c r="P57" i="27"/>
  <c r="Q57" i="27" s="1"/>
  <c r="O57" i="27"/>
  <c r="P56" i="27"/>
  <c r="Q56" i="27" s="1"/>
  <c r="O56" i="27"/>
  <c r="P55" i="27"/>
  <c r="Q55" i="27" s="1"/>
  <c r="O55" i="27"/>
  <c r="P54" i="27"/>
  <c r="O54" i="27"/>
  <c r="Q54" i="27" s="1"/>
  <c r="P53" i="27"/>
  <c r="O53" i="27"/>
  <c r="P52" i="27"/>
  <c r="O52" i="27"/>
  <c r="P51" i="27"/>
  <c r="O51" i="27"/>
  <c r="P50" i="27"/>
  <c r="O50" i="27"/>
  <c r="P49" i="27"/>
  <c r="O49" i="27"/>
  <c r="P48" i="27"/>
  <c r="O48" i="27"/>
  <c r="P47" i="27"/>
  <c r="O47" i="27"/>
  <c r="P46" i="27"/>
  <c r="O46" i="27"/>
  <c r="Q46" i="27" s="1"/>
  <c r="P45" i="27"/>
  <c r="O45" i="27"/>
  <c r="P44" i="27"/>
  <c r="O44" i="27"/>
  <c r="Q44" i="27" s="1"/>
  <c r="P43" i="27"/>
  <c r="O43" i="27"/>
  <c r="P42" i="27"/>
  <c r="O42" i="27"/>
  <c r="P41" i="27"/>
  <c r="O41" i="27"/>
  <c r="P40" i="27"/>
  <c r="O40" i="27"/>
  <c r="P39" i="27"/>
  <c r="O39" i="27"/>
  <c r="P38" i="27"/>
  <c r="Q38" i="27" s="1"/>
  <c r="O38" i="27"/>
  <c r="P37" i="27"/>
  <c r="O37" i="27"/>
  <c r="P36" i="27"/>
  <c r="O36" i="27"/>
  <c r="P35" i="27"/>
  <c r="O35" i="27"/>
  <c r="P34" i="27"/>
  <c r="Q34" i="27" s="1"/>
  <c r="O34" i="27"/>
  <c r="P33" i="27"/>
  <c r="Q33" i="27" s="1"/>
  <c r="O33" i="27"/>
  <c r="N31" i="27"/>
  <c r="N75" i="27" s="1"/>
  <c r="M31" i="27"/>
  <c r="L31" i="27"/>
  <c r="K31" i="27"/>
  <c r="J31" i="27"/>
  <c r="I31" i="27"/>
  <c r="H31" i="27"/>
  <c r="G31" i="27"/>
  <c r="F31" i="27"/>
  <c r="E31" i="27"/>
  <c r="D31" i="27"/>
  <c r="C31" i="27"/>
  <c r="B31" i="27"/>
  <c r="P30" i="27"/>
  <c r="O30" i="27"/>
  <c r="P29" i="27"/>
  <c r="O29" i="27"/>
  <c r="P28" i="27"/>
  <c r="O28" i="27"/>
  <c r="P27" i="27"/>
  <c r="O27" i="27"/>
  <c r="C25" i="27"/>
  <c r="K24" i="27"/>
  <c r="J24" i="27"/>
  <c r="I24" i="27"/>
  <c r="H24" i="27"/>
  <c r="G24" i="27"/>
  <c r="F24" i="27"/>
  <c r="E24" i="27"/>
  <c r="D24" i="27"/>
  <c r="B24" i="27"/>
  <c r="P23" i="27"/>
  <c r="O23" i="27"/>
  <c r="O24" i="27" s="1"/>
  <c r="M22" i="27"/>
  <c r="M25" i="27" s="1"/>
  <c r="L22" i="27"/>
  <c r="L25" i="27" s="1"/>
  <c r="K22" i="27"/>
  <c r="J22" i="27"/>
  <c r="I22" i="27"/>
  <c r="H22" i="27"/>
  <c r="G22" i="27"/>
  <c r="F22" i="27"/>
  <c r="E22" i="27"/>
  <c r="D22" i="27"/>
  <c r="B22" i="27"/>
  <c r="P21" i="27"/>
  <c r="O21" i="27"/>
  <c r="P20" i="27"/>
  <c r="O20" i="27"/>
  <c r="P19" i="27"/>
  <c r="O19" i="27"/>
  <c r="P18" i="27"/>
  <c r="O18" i="27"/>
  <c r="P17" i="27"/>
  <c r="O17" i="27"/>
  <c r="M15" i="27"/>
  <c r="L15" i="27"/>
  <c r="L75" i="27" s="1"/>
  <c r="K15" i="27"/>
  <c r="J15" i="27"/>
  <c r="I15" i="27"/>
  <c r="H15" i="27"/>
  <c r="G15" i="27"/>
  <c r="F15" i="27"/>
  <c r="D15" i="27"/>
  <c r="C15" i="27"/>
  <c r="C75" i="27" s="1"/>
  <c r="B15" i="27"/>
  <c r="P14" i="27"/>
  <c r="O14" i="27"/>
  <c r="P13" i="27"/>
  <c r="O13" i="27"/>
  <c r="P12" i="27"/>
  <c r="O12" i="27"/>
  <c r="P11" i="27"/>
  <c r="Q11" i="27" s="1"/>
  <c r="O11" i="27"/>
  <c r="P10" i="27"/>
  <c r="O10" i="27"/>
  <c r="P9" i="27"/>
  <c r="O9" i="27"/>
  <c r="O31" i="27" l="1"/>
  <c r="Q58" i="27"/>
  <c r="Q10" i="27"/>
  <c r="Q17" i="27"/>
  <c r="Q21" i="27"/>
  <c r="D25" i="27"/>
  <c r="H25" i="27"/>
  <c r="Q28" i="27"/>
  <c r="Q39" i="27"/>
  <c r="Q41" i="27"/>
  <c r="Q47" i="27"/>
  <c r="Q49" i="27"/>
  <c r="Q62" i="27"/>
  <c r="Q73" i="27"/>
  <c r="Q23" i="27"/>
  <c r="F25" i="27"/>
  <c r="J25" i="27"/>
  <c r="Q27" i="27"/>
  <c r="Q42" i="27"/>
  <c r="Q50" i="27"/>
  <c r="O63" i="27"/>
  <c r="P63" i="27"/>
  <c r="P66" i="27"/>
  <c r="Q68" i="27"/>
  <c r="J75" i="27"/>
  <c r="Q13" i="27"/>
  <c r="Q19" i="27"/>
  <c r="E25" i="27"/>
  <c r="E75" i="27" s="1"/>
  <c r="I25" i="27"/>
  <c r="Q29" i="27"/>
  <c r="P31" i="27"/>
  <c r="Q31" i="27" s="1"/>
  <c r="O60" i="27"/>
  <c r="Q36" i="27"/>
  <c r="Q40" i="27"/>
  <c r="Q43" i="27"/>
  <c r="Q45" i="27"/>
  <c r="Q52" i="27"/>
  <c r="Q59" i="27"/>
  <c r="O66" i="27"/>
  <c r="O69" i="27"/>
  <c r="P69" i="27"/>
  <c r="O74" i="27"/>
  <c r="P74" i="27"/>
  <c r="F75" i="27"/>
  <c r="P22" i="27"/>
  <c r="Q18" i="27"/>
  <c r="O22" i="27"/>
  <c r="B25" i="27"/>
  <c r="B75" i="27" s="1"/>
  <c r="G25" i="27"/>
  <c r="G75" i="27" s="1"/>
  <c r="K25" i="27"/>
  <c r="K75" i="27" s="1"/>
  <c r="Q30" i="27"/>
  <c r="Q35" i="27"/>
  <c r="Q37" i="27"/>
  <c r="Q48" i="27"/>
  <c r="Q51" i="27"/>
  <c r="Q53" i="27"/>
  <c r="P60" i="27"/>
  <c r="Q65" i="27"/>
  <c r="O15" i="27"/>
  <c r="Q12" i="27"/>
  <c r="Q14" i="27"/>
  <c r="Q20" i="27"/>
  <c r="O25" i="27"/>
  <c r="Q74" i="27"/>
  <c r="D75" i="27"/>
  <c r="I75" i="27"/>
  <c r="M75" i="27"/>
  <c r="Q22" i="27"/>
  <c r="Q63" i="27"/>
  <c r="Q66" i="27"/>
  <c r="H75" i="27"/>
  <c r="P25" i="27"/>
  <c r="Q25" i="27" s="1"/>
  <c r="P15" i="27"/>
  <c r="P24" i="27"/>
  <c r="Q24" i="27" s="1"/>
  <c r="B70" i="26"/>
  <c r="B64" i="26"/>
  <c r="B67" i="26"/>
  <c r="O75" i="27" l="1"/>
  <c r="P75" i="27"/>
  <c r="Q60" i="27"/>
  <c r="Q69" i="27"/>
  <c r="Q15" i="27"/>
  <c r="Q75" i="27"/>
  <c r="K59" i="26"/>
  <c r="J59" i="26"/>
  <c r="K31" i="26"/>
  <c r="J31" i="26"/>
  <c r="H15" i="26"/>
  <c r="G15" i="26"/>
  <c r="F15" i="26"/>
  <c r="E15" i="26"/>
  <c r="D15" i="26"/>
  <c r="C15" i="26"/>
  <c r="B15" i="26"/>
  <c r="L31" i="26" l="1"/>
  <c r="L59" i="26"/>
  <c r="I75" i="26"/>
  <c r="H75" i="26"/>
  <c r="G75" i="26"/>
  <c r="F75" i="26"/>
  <c r="E75" i="26"/>
  <c r="D75" i="26"/>
  <c r="C75" i="26"/>
  <c r="B75" i="26"/>
  <c r="K74" i="26"/>
  <c r="J74" i="26"/>
  <c r="K73" i="26"/>
  <c r="J73" i="26"/>
  <c r="K72" i="26"/>
  <c r="J72" i="26"/>
  <c r="I70" i="26"/>
  <c r="H70" i="26"/>
  <c r="G70" i="26"/>
  <c r="F70" i="26"/>
  <c r="E70" i="26"/>
  <c r="D70" i="26"/>
  <c r="C70" i="26"/>
  <c r="K69" i="26"/>
  <c r="K70" i="26" s="1"/>
  <c r="J69" i="26"/>
  <c r="I67" i="26"/>
  <c r="H67" i="26"/>
  <c r="G67" i="26"/>
  <c r="F67" i="26"/>
  <c r="E67" i="26"/>
  <c r="D67" i="26"/>
  <c r="C67" i="26"/>
  <c r="K66" i="26"/>
  <c r="K67" i="26" s="1"/>
  <c r="J66" i="26"/>
  <c r="I64" i="26"/>
  <c r="H64" i="26"/>
  <c r="G64" i="26"/>
  <c r="F64" i="26"/>
  <c r="E64" i="26"/>
  <c r="D64" i="26"/>
  <c r="C64" i="26"/>
  <c r="K63" i="26"/>
  <c r="K64" i="26" s="1"/>
  <c r="J63" i="26"/>
  <c r="I61" i="26"/>
  <c r="H61" i="26"/>
  <c r="G61" i="26"/>
  <c r="F61" i="26"/>
  <c r="E61" i="26"/>
  <c r="D61" i="26"/>
  <c r="C61" i="26"/>
  <c r="B61" i="26"/>
  <c r="K58" i="26"/>
  <c r="J58" i="26"/>
  <c r="K57" i="26"/>
  <c r="J57" i="26"/>
  <c r="K56" i="26"/>
  <c r="J56" i="26"/>
  <c r="K55" i="26"/>
  <c r="J55" i="26"/>
  <c r="K54" i="26"/>
  <c r="J54" i="26"/>
  <c r="K53" i="26"/>
  <c r="J53" i="26"/>
  <c r="K52" i="26"/>
  <c r="J52" i="26"/>
  <c r="K51" i="26"/>
  <c r="J51" i="26"/>
  <c r="K50" i="26"/>
  <c r="J50" i="26"/>
  <c r="K49" i="26"/>
  <c r="J49" i="26"/>
  <c r="K48" i="26"/>
  <c r="J48" i="26"/>
  <c r="K47" i="26"/>
  <c r="J47" i="26"/>
  <c r="K46" i="26"/>
  <c r="J46" i="26"/>
  <c r="K44" i="26"/>
  <c r="J44" i="26"/>
  <c r="K43" i="26"/>
  <c r="J43" i="26"/>
  <c r="K42" i="26"/>
  <c r="J42" i="26"/>
  <c r="K41" i="26"/>
  <c r="J41" i="26"/>
  <c r="K40" i="26"/>
  <c r="J40" i="26"/>
  <c r="K39" i="26"/>
  <c r="J39" i="26"/>
  <c r="K38" i="26"/>
  <c r="J38" i="26"/>
  <c r="K37" i="26"/>
  <c r="J37" i="26"/>
  <c r="K36" i="26"/>
  <c r="J36" i="26"/>
  <c r="K35" i="26"/>
  <c r="J35" i="26"/>
  <c r="K34" i="26"/>
  <c r="J34" i="26"/>
  <c r="I32" i="26"/>
  <c r="H32" i="26"/>
  <c r="H76" i="26" s="1"/>
  <c r="G32" i="26"/>
  <c r="G76" i="26" s="1"/>
  <c r="F32" i="26"/>
  <c r="E32" i="26"/>
  <c r="D32" i="26"/>
  <c r="D76" i="26" s="1"/>
  <c r="C32" i="26"/>
  <c r="C76" i="26" s="1"/>
  <c r="B32" i="26"/>
  <c r="K30" i="26"/>
  <c r="J30" i="26"/>
  <c r="K29" i="26"/>
  <c r="J29" i="26"/>
  <c r="K28" i="26"/>
  <c r="J28" i="26"/>
  <c r="K23" i="26"/>
  <c r="J23" i="26"/>
  <c r="J24" i="26" s="1"/>
  <c r="K22" i="26"/>
  <c r="J22" i="26"/>
  <c r="K21" i="26"/>
  <c r="J21" i="26"/>
  <c r="K20" i="26"/>
  <c r="J20" i="26"/>
  <c r="K19" i="26"/>
  <c r="J19" i="26"/>
  <c r="K18" i="26"/>
  <c r="J18" i="26"/>
  <c r="K17" i="26"/>
  <c r="J17" i="26"/>
  <c r="K14" i="26"/>
  <c r="K13" i="26"/>
  <c r="K12" i="26"/>
  <c r="K11" i="26"/>
  <c r="K10" i="26"/>
  <c r="K9" i="26"/>
  <c r="K15" i="26" s="1"/>
  <c r="K32" i="26" l="1"/>
  <c r="K75" i="26"/>
  <c r="B76" i="26"/>
  <c r="I76" i="26"/>
  <c r="E76" i="26"/>
  <c r="K61" i="26"/>
  <c r="L46" i="26"/>
  <c r="L52" i="26"/>
  <c r="F76" i="26"/>
  <c r="J26" i="26"/>
  <c r="L44" i="26"/>
  <c r="L69" i="26"/>
  <c r="L47" i="26"/>
  <c r="L49" i="26"/>
  <c r="L39" i="26"/>
  <c r="L43" i="26"/>
  <c r="L28" i="26"/>
  <c r="L36" i="26"/>
  <c r="L55" i="26"/>
  <c r="J67" i="26"/>
  <c r="L67" i="26" s="1"/>
  <c r="L63" i="26"/>
  <c r="L53" i="26"/>
  <c r="L66" i="26"/>
  <c r="L17" i="26"/>
  <c r="L38" i="26"/>
  <c r="L40" i="26"/>
  <c r="L48" i="26"/>
  <c r="L56" i="26"/>
  <c r="L74" i="26"/>
  <c r="L9" i="26"/>
  <c r="L29" i="26"/>
  <c r="J61" i="26"/>
  <c r="L37" i="26"/>
  <c r="L54" i="26"/>
  <c r="J64" i="26"/>
  <c r="J75" i="26"/>
  <c r="L10" i="26"/>
  <c r="L14" i="26"/>
  <c r="J70" i="26"/>
  <c r="L11" i="26"/>
  <c r="L20" i="26"/>
  <c r="L23" i="26"/>
  <c r="J32" i="26"/>
  <c r="L12" i="26"/>
  <c r="L30" i="26"/>
  <c r="L34" i="26"/>
  <c r="L42" i="26"/>
  <c r="L51" i="26"/>
  <c r="L58" i="26"/>
  <c r="L41" i="26"/>
  <c r="L50" i="26"/>
  <c r="L57" i="26"/>
  <c r="L22" i="26"/>
  <c r="L13" i="26"/>
  <c r="K24" i="26"/>
  <c r="L24" i="26" s="1"/>
  <c r="L73" i="26"/>
  <c r="J76" i="26" l="1"/>
  <c r="K26" i="26"/>
  <c r="K76" i="26" s="1"/>
  <c r="L75" i="26"/>
  <c r="L32" i="26"/>
  <c r="L15" i="26"/>
  <c r="L61" i="26"/>
  <c r="L70" i="26"/>
  <c r="L64" i="26"/>
  <c r="L26" i="26" l="1"/>
  <c r="L76" i="26"/>
</calcChain>
</file>

<file path=xl/sharedStrings.xml><?xml version="1.0" encoding="utf-8"?>
<sst xmlns="http://schemas.openxmlformats.org/spreadsheetml/2006/main" count="298" uniqueCount="154">
  <si>
    <t>สำนักวิชา/หลักสูตร</t>
  </si>
  <si>
    <t>1. วิทยาศาสตร์</t>
  </si>
  <si>
    <t>รวมสำนักวิชาวิทยาศาสตร์</t>
  </si>
  <si>
    <t xml:space="preserve">2. เทคโนโลยีสังคม  </t>
  </si>
  <si>
    <t>รวมสำนักวิชาเทคโนโลยีสังคม</t>
  </si>
  <si>
    <t>3. เทคโนโลยีการเกษตร</t>
  </si>
  <si>
    <t>1) เทคโนโลยีการผลิตพืช</t>
  </si>
  <si>
    <t>2) เทคโนโลยีการผลิตสัตว์</t>
  </si>
  <si>
    <t>3) เทคโนโลยีอาหาร</t>
  </si>
  <si>
    <t>รวมสำนักวิชาเทคโนโลยีการเกษตร</t>
  </si>
  <si>
    <t>4. วิศวกรรมศาสตร์</t>
  </si>
  <si>
    <t>รวมสำนักวิชาวิศวกรรมศาสตร์</t>
  </si>
  <si>
    <t>5. แพทยศาสตร์</t>
  </si>
  <si>
    <t>รวมสำนักวิชาแพทยศาสตร์</t>
  </si>
  <si>
    <t>6. พยาบาลศาสตร์</t>
  </si>
  <si>
    <t>1) พยาบาลศาสตร์</t>
  </si>
  <si>
    <t>รวมสำนักวิชาพยาบาลศาสตร์</t>
  </si>
  <si>
    <t xml:space="preserve"> ภาพรวมระดับปริญญาตรี</t>
  </si>
  <si>
    <t>7. ทันตแพทยศาสตร์</t>
  </si>
  <si>
    <t>1) ทันตแพทยศาสตร์</t>
  </si>
  <si>
    <t>รวมสำนักวิชาทันตแพทยศาสตร์</t>
  </si>
  <si>
    <t>รวมวิทยาการสารสนเทศ</t>
  </si>
  <si>
    <t>รวมการจัดการ</t>
  </si>
  <si>
    <t>1) ยังไม่สังกัดหลักสูตร-เทคโนโลยีสารสนเทศ</t>
  </si>
  <si>
    <t>แหล่งที่มา : ศูนย์บริการการศึกษา</t>
  </si>
  <si>
    <t>1) ยังไม่สังกัดสาขา-สาธารณสุข</t>
  </si>
  <si>
    <t>นักศึกษาสุทธิของหลักสูตร</t>
  </si>
  <si>
    <t xml:space="preserve">A1 </t>
  </si>
  <si>
    <t xml:space="preserve">A2 </t>
  </si>
  <si>
    <t xml:space="preserve">B1 </t>
  </si>
  <si>
    <t>B2</t>
  </si>
  <si>
    <t xml:space="preserve">  C1</t>
  </si>
  <si>
    <t>C2</t>
  </si>
  <si>
    <t>รวมทั้งหมด</t>
  </si>
  <si>
    <t>8. สาธารณสุขศาสตร์</t>
  </si>
  <si>
    <t>1) แพทยศาสตร์</t>
  </si>
  <si>
    <t>จำนวนนักศึกษาที่มีทักษะด้านภาษาอังกฤษ ตามประกาศฯ เรื่อง 
การทดสอบความรู้ภาษาอังกฤษสำหรับนักศึกษาระดับปริญญาตรี มทส.</t>
  </si>
  <si>
    <t>รวม</t>
  </si>
  <si>
    <t>ร้อยละ</t>
  </si>
  <si>
    <t xml:space="preserve">                                (ข้อมูลประกอบเกณฑ์การพิจารณาเพื่อยกระดับหลักสูตร 4.13)</t>
  </si>
  <si>
    <t>A0 (High)</t>
  </si>
  <si>
    <t>A0 (Low)</t>
  </si>
  <si>
    <t>A0 (Mid)</t>
  </si>
  <si>
    <t>3) วิทยาการสารสนเทศ (ธุรกิจอัจฉริยะและการวิเคราะห์ข้อมูล)</t>
  </si>
  <si>
    <t>2) วิทยาการสารสนเทศ (ซอฟต์แวร์วิสาหกิจ)</t>
  </si>
  <si>
    <t>4) วิทยาการสารสนเทศ (นิเทศศาสตร์ดิจิทัล)</t>
  </si>
  <si>
    <t>5) วิทยาการสารสนเทศ (สารสนเทศศึกษา)</t>
  </si>
  <si>
    <t>6) เทคโนโลยีการจัดการ</t>
  </si>
  <si>
    <t>3) อาชีวอนามัยและความปลอดภัย</t>
  </si>
  <si>
    <t>2) อนามัยสิ่งแวดล้อม</t>
  </si>
  <si>
    <t>รวมสำนักวิชาสาธารณสุขศาสตร์</t>
  </si>
  <si>
    <t>*ไม่สอบ</t>
  </si>
  <si>
    <t>**เทียบผล</t>
  </si>
  <si>
    <t>***Time Out</t>
  </si>
  <si>
    <t xml:space="preserve">               2. ** เทียบผล คือ ไม่เข้าสอบแต่ใช้ผลคะแนนจากผลสอบอื่นมายื่นเทียบ</t>
  </si>
  <si>
    <t xml:space="preserve">               3. *** Time Out คือ เข้าสอบแต่ไม่มีผลสอบเนื่องจากหมดเวลา ได้รับคะแนนเป็น 0</t>
  </si>
  <si>
    <t>จำนวนนักศึกษาแรกเข้าหมายถึงนักศึกษาที่ทำการขึ้นทะเบียนเป็นนักศึกษา</t>
  </si>
  <si>
    <t xml:space="preserve">               4.****จำนวนทั้งหมดมากกว่าจำนวนสุทธิเนื่องจากนักศึกษาบางคนเข้าสอบและยื่นผลสอบด้วย</t>
  </si>
  <si>
    <t>1) วิทยาศาสตรบัณฑิต</t>
  </si>
  <si>
    <t>2) เคมี</t>
  </si>
  <si>
    <t>3) คณิตศาสตร์</t>
  </si>
  <si>
    <t>4) ชีววิทยา</t>
  </si>
  <si>
    <t>5) ฟิสิกส์</t>
  </si>
  <si>
    <t>6) วิทยาศาสตร์การกีฬา</t>
  </si>
  <si>
    <r>
      <t xml:space="preserve">ตารางที่ AUN-QA 8.3-1 : </t>
    </r>
    <r>
      <rPr>
        <b/>
        <u/>
        <sz val="15"/>
        <color theme="1"/>
        <rFont val="TH SarabunPSK"/>
        <family val="2"/>
      </rPr>
      <t>จำนวนนักศึกษาแรกเข้า</t>
    </r>
    <r>
      <rPr>
        <b/>
        <sz val="15"/>
        <color theme="1"/>
        <rFont val="TH SarabunPSK"/>
        <family val="2"/>
      </rPr>
      <t>ที่มีทักษะด้านภาษาอังกฤษ ตั้งแต่ B1 ขึ้นไป ตามประกาศฯ เรื่อง การทดสอบความรู้</t>
    </r>
  </si>
  <si>
    <r>
      <rPr>
        <b/>
        <sz val="15"/>
        <color theme="1"/>
        <rFont val="TH SarabunPSK"/>
        <family val="2"/>
      </rPr>
      <t>หมายเหตุ</t>
    </r>
    <r>
      <rPr>
        <sz val="15"/>
        <color theme="1"/>
        <rFont val="TH SarabunPSK"/>
        <family val="2"/>
      </rPr>
      <t xml:space="preserve"> : 1. * ไม่สอบ คือ นักศึกษาที่ไม่เข้าทำการทดสอบ </t>
    </r>
  </si>
  <si>
    <t>1) วิศวกรรมศาสตร์ (ยังไม่สังกัดสาขา)</t>
  </si>
  <si>
    <t>3) วิศวกรรมการผลิตอัตโนมัติและหุ่นยนต์</t>
  </si>
  <si>
    <t>4) วิศวกรรมเกษตรและอาหาร</t>
  </si>
  <si>
    <t>5) วิศวกรรมขนส่งและโลจิสติกส์</t>
  </si>
  <si>
    <t>6) วิศวกรรมคอมพิวเตอร์</t>
  </si>
  <si>
    <t>7) วิศวกรรมเคมี</t>
  </si>
  <si>
    <t>8) วิศวกรรมเครื่องกล</t>
  </si>
  <si>
    <t>9) วิศวกรรมเครื่องกล  (หลักสูตรนานาชาติ)</t>
  </si>
  <si>
    <t>10) วิศวกรรมเซรามิก</t>
  </si>
  <si>
    <t>11) วิศวกรรมโทรคมนาคม</t>
  </si>
  <si>
    <t>12) วิศวกรรมพอลิเมอร์</t>
  </si>
  <si>
    <t>13) วิศวกรรมไฟฟ้า</t>
  </si>
  <si>
    <t>14) วิศวกรรมโยธา</t>
  </si>
  <si>
    <t>15) วิศวกรรมโยธา (หลักสูตรนานาชาติ)</t>
  </si>
  <si>
    <t>16) วิศวกรรมโลหการ</t>
  </si>
  <si>
    <t>17) วิศวกรรมสิ่งแวดล้อม</t>
  </si>
  <si>
    <t>18) วิศวกรรมอิเล็กทรอนิกส์</t>
  </si>
  <si>
    <t>19) วิศวกรรมอุตสาหการ</t>
  </si>
  <si>
    <t>20) วิศวกรรมยานยนต์</t>
  </si>
  <si>
    <t>21) วิศวกรรมเมคคาทรอนิกส์</t>
  </si>
  <si>
    <t>23) วิศวกรรมอากาศยาน</t>
  </si>
  <si>
    <t>24) วิศวกรรมธรณี</t>
  </si>
  <si>
    <t>25) วิศวกรรมพรีซิชั่น</t>
  </si>
  <si>
    <t>26) วิศวกรรมปิโตรเลียมและเทคโนโลยีธรณี</t>
  </si>
  <si>
    <t>27) วิศวกรรมปิโตรเคมีและพอลิเมอร์ (หลักสูตรนานาชาติ)</t>
  </si>
  <si>
    <t>2) วิศวกรรมศาสตร์ (ยังไม่สังกัดสาขา)
     (หลักสูตรนานาชาติ)</t>
  </si>
  <si>
    <t>จำนวนนักศึกษาแรกเข้าที่ได้ตั้งแต่  B1 ขึ้นไป</t>
  </si>
  <si>
    <t>4) บูรณาการเทคโนโลยีการ เกษตรและ
    การจัดการความปลอดภัยด้านอาหาร
     (นานาชาติ)</t>
  </si>
  <si>
    <t>22) วิศวกรรมเมคคาทรอนิกส์ 
       (หลักสูตรสหวิทยาการ)</t>
  </si>
  <si>
    <r>
      <t xml:space="preserve">                                ภาษาอังกฤษสำหรับนักศึกษา ระดับปริญญาตรี มทส. รุ่นปีการศึกษา 2562 (เมื่อสิ้นภาค 3/2562)</t>
    </r>
    <r>
      <rPr>
        <b/>
        <sz val="15"/>
        <color rgb="FF0000FF"/>
        <rFont val="TH SarabunPSK"/>
        <family val="2"/>
      </rPr>
      <t xml:space="preserve"> </t>
    </r>
  </si>
  <si>
    <t xml:space="preserve">7) นวัตกรรมเทคโนโลยีอุตสาหกรรมบริการ 
    (นานาชาติ) </t>
  </si>
  <si>
    <t>17) วิศวกรรมโลหการ</t>
  </si>
  <si>
    <t>18) วิศวกรรมสิ่งแวดล้อม</t>
  </si>
  <si>
    <t>19) วิศวกรรมอิเล็กทรอนิกส์</t>
  </si>
  <si>
    <t>20) วิศวกรรมอุตสาหการ</t>
  </si>
  <si>
    <t>21) วิศวกรรมยานยนต์</t>
  </si>
  <si>
    <r>
      <t xml:space="preserve">ตารางที่ AUN-QA 8.3-1.1 : </t>
    </r>
    <r>
      <rPr>
        <b/>
        <u/>
        <sz val="15"/>
        <color theme="1"/>
        <rFont val="TH SarabunPSK"/>
        <family val="2"/>
      </rPr>
      <t>จำนวนนักศึกษาแรกเข้า</t>
    </r>
    <r>
      <rPr>
        <b/>
        <sz val="15"/>
        <color theme="1"/>
        <rFont val="TH SarabunPSK"/>
        <family val="2"/>
      </rPr>
      <t>ที่มีทักษะด้านภาษาอังกฤษ ตั้งแต่ B1 ขึ้นไป ตามประกาศฯ เรื่อง การทดสอบความรู้</t>
    </r>
  </si>
  <si>
    <r>
      <t xml:space="preserve">                                ภาษาอังกฤษสำหรับนักศึกษา ระดับปริญญาตรี มทส. รุ่นปีการศึกษา 2561 (เมื่อสิ้นภาค 3/2561)</t>
    </r>
    <r>
      <rPr>
        <b/>
        <sz val="15"/>
        <color rgb="FF0000FF"/>
        <rFont val="TH SarabunPSK"/>
        <family val="2"/>
      </rPr>
      <t xml:space="preserve"> </t>
    </r>
  </si>
  <si>
    <r>
      <t xml:space="preserve">ตารางที่ AUN-QA 8.3-1 : </t>
    </r>
    <r>
      <rPr>
        <b/>
        <u/>
        <sz val="17"/>
        <color theme="1"/>
        <rFont val="TH SarabunPSK"/>
        <family val="2"/>
      </rPr>
      <t>จำนวนนักศึกษาแรกเข้า</t>
    </r>
    <r>
      <rPr>
        <b/>
        <sz val="17"/>
        <color theme="1"/>
        <rFont val="TH SarabunPSK"/>
        <family val="2"/>
      </rPr>
      <t>ที่มีทักษะด้านภาษาอังกฤษ ตั้งแต่ B1 ขึ้นไป ตามประกาศฯ เรื่อง การทดสอบความรู้</t>
    </r>
  </si>
  <si>
    <r>
      <t xml:space="preserve">                                ภาษาอังกฤษสำหรับนักศึกษา ระดับปริญญาตรี มทส. รุ่นปีการศึกษา 2560 (เมื่อสิ้นภาค 3/2560)</t>
    </r>
    <r>
      <rPr>
        <b/>
        <sz val="14"/>
        <color rgb="FF0000FF"/>
        <rFont val="TH SarabunPSK"/>
        <family val="2"/>
      </rPr>
      <t xml:space="preserve"> </t>
    </r>
  </si>
  <si>
    <t>จำนวนนักศึกษาแรกเข้า
ที่ได้ตั้งแต่  B1 ขึ้นไป</t>
  </si>
  <si>
    <t>จำนวนนักศึกษาแรกเข้าที่พ้นสภาพการเป็นนักศึกษา จำแนกตามสาเหตุ ณ 23/8/2561</t>
  </si>
  <si>
    <t>ลาออก</t>
  </si>
  <si>
    <t>เสียชีวิต</t>
  </si>
  <si>
    <t>ให้ออกเนื่องจากผลการเรียน</t>
  </si>
  <si>
    <t>ให้ออกเนื่องจากไม่ชำระเงิน</t>
  </si>
  <si>
    <t>ให้ออกเนื่องจากไม่มาลงทะเบียน</t>
  </si>
  <si>
    <t xml:space="preserve">1) เคมี (Honors Program) </t>
  </si>
  <si>
    <t>2) คณิตศาสตร์</t>
  </si>
  <si>
    <t>3) คณิตศาสตร์ (Honors Program)</t>
  </si>
  <si>
    <t>4) ชีววิทยา (Honors Program)</t>
  </si>
  <si>
    <t>5) ฟิสิกส์ (Honors Program)</t>
  </si>
  <si>
    <t>1) ยังไม่สังกัดสาขา-วิศวกรรมศาสตร์</t>
  </si>
  <si>
    <t>2) ยังไม่สังกัดสาขา-วิศวกรรมศาสตร์ นานาชาติ</t>
  </si>
  <si>
    <t>6) วิศวกรรมเครื่องกล</t>
  </si>
  <si>
    <t>7) วิศวกรรมเซรามิก</t>
  </si>
  <si>
    <t>8) วิศวกรรมโทรคมนาคม</t>
  </si>
  <si>
    <t>9) วิศวกรรมพอลิเมอร์</t>
  </si>
  <si>
    <t>10) วิศวกรรมไฟฟ้า</t>
  </si>
  <si>
    <t>11) วิศวกรรมโยธา</t>
  </si>
  <si>
    <t>12) วิศวกรรมโลหการ</t>
  </si>
  <si>
    <t>13) วิศวกรรมสิ่งแวดล้อม</t>
  </si>
  <si>
    <t>14) วิศวกรรมอิเล็กทรอนิกส์</t>
  </si>
  <si>
    <t>14) วิศวกรรมอุตสาหการ</t>
  </si>
  <si>
    <t>20) วิศวกรรมธรณี</t>
  </si>
  <si>
    <t>15) วิศวกรรมยานยนต์</t>
  </si>
  <si>
    <t>18) วิศวกรรมเมคคาทรอนิกส์</t>
  </si>
  <si>
    <t>19) วิศวกรรมอากาศยาน</t>
  </si>
  <si>
    <t>20) วิศวกรรมปิโตรเลียมและเทคโนโลยีธรณี</t>
  </si>
  <si>
    <t>22) วิศวกรรมเครื่องกล นานาชาติ</t>
  </si>
  <si>
    <t>26) วิศวกรรมโยธา นานาชาติ</t>
  </si>
  <si>
    <t>24) วิศวกรรมนวัตกรรมและการออกแบบวัสดุ นานาชาติ</t>
  </si>
  <si>
    <t>25) วิศวกรรมปิโตรเคมีและพอลิเมอร์ นานาชาติ</t>
  </si>
  <si>
    <t>-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</si>
  <si>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1. * ไม่สอบ คือ นักศึกษาที่ไม่เข้าทำการทดสอบ พ้นสภาพ 7 คน, กำลังศึกษา รอผลสอบ 1 คน</t>
    </r>
  </si>
  <si>
    <t>ข้อมูล ณ วันที่ 23 สิงหาคม 2561</t>
  </si>
  <si>
    <t xml:space="preserve">A0 </t>
  </si>
  <si>
    <t>6) การจัดการบัณฑิต</t>
  </si>
  <si>
    <t>2) เทคโนโลยีและนวัตกรรมทางสัตว์</t>
  </si>
  <si>
    <t>12) วิศวกรรมปิโตรเคมีและพอลิเมอร์ (หลักสูตรนานาชาติ)</t>
  </si>
  <si>
    <t>13) วิศวกรรมพอลิเมอร์</t>
  </si>
  <si>
    <t>14) วิศวกรรมไฟฟ้า</t>
  </si>
  <si>
    <t>15) วิศวกรรมโยธา</t>
  </si>
  <si>
    <t>16) วิศวกรรมโยธา (หลักสูตรนานาชาติ)</t>
  </si>
  <si>
    <t>27) วิศวกรรมโยธาและโครงสร้างพื้นฐาน</t>
  </si>
  <si>
    <t>จำนวนนักศึกษาแรกเข้าที่มีทักษะด้านภาษาอังกฤษ</t>
  </si>
  <si>
    <t>จำนวน นศ. ที่เหลือ(อื่น ๆ)</t>
  </si>
  <si>
    <t>อยู่ระหว่างตรวจสอบ
(ไม่สอบ/เทียบผล/
Time 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</si>
</sst>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;\-"/>
  </numFmts>
  <fonts count="35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5"/>
      <name val="CordiaUPC"/>
      <family val="1"/>
      <charset val="66"/>
    </font>
    <font>
      <b/>
      <sz val="15"/>
      <color theme="1"/>
      <name val="TH SarabunPSK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7"/>
      <color theme="1"/>
      <name val="Calibri"/>
      <family val="2"/>
      <charset val="222"/>
      <scheme val="minor"/>
    </font>
    <font>
      <b/>
      <sz val="14"/>
      <color rgb="FF0000FF"/>
      <name val="TH SarabunPSK"/>
      <family val="2"/>
    </font>
    <font>
      <sz val="10"/>
      <color indexed="8"/>
      <name val="Tahoma"/>
      <family val="2"/>
    </font>
    <font>
      <sz val="16"/>
      <color theme="1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u/>
      <sz val="15"/>
      <color theme="1"/>
      <name val="TH SarabunPSK"/>
      <family val="2"/>
    </font>
    <font>
      <b/>
      <sz val="15"/>
      <color rgb="FF0000FF"/>
      <name val="TH SarabunPSK"/>
      <family val="2"/>
    </font>
    <font>
      <b/>
      <sz val="15"/>
      <color indexed="8"/>
      <name val="TH SarabunPSK"/>
      <family val="2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sz val="15"/>
      <color rgb="FF0000FF"/>
      <name val="Calibri"/>
      <family val="2"/>
      <charset val="222"/>
      <scheme val="minor"/>
    </font>
    <font>
      <b/>
      <u/>
      <sz val="17"/>
      <color theme="1"/>
      <name val="TH SarabunPSK"/>
      <family val="2"/>
    </font>
    <font>
      <b/>
      <sz val="16"/>
      <color indexed="8"/>
      <name val="TH SarabunPSK"/>
      <family val="2"/>
    </font>
    <font>
      <sz val="13"/>
      <color theme="1"/>
      <name val="TH SarabunPSK"/>
      <family val="2"/>
    </font>
    <font>
      <sz val="14"/>
      <name val="AngsanaUPC"/>
      <family val="1"/>
    </font>
    <font>
      <sz val="15"/>
      <name val="TH SarabunPSK"/>
      <family val="2"/>
    </font>
    <font>
      <sz val="15"/>
      <color rgb="FFFF0000"/>
      <name val="TH SarabunPSK"/>
      <family val="2"/>
    </font>
    <font>
      <b/>
      <sz val="20"/>
      <color rgb="FF0000FF"/>
      <name val="TH SarabunPSK"/>
      <family val="2"/>
    </font>
    <font>
      <sz val="20"/>
      <color rgb="FF0000FF"/>
      <name val="TH SarabunPSK"/>
      <family val="2"/>
    </font>
    <font>
      <sz val="16"/>
      <color rgb="FF0000FF"/>
      <name val="TH SarabunPSK"/>
      <family val="2"/>
    </font>
    <font>
      <b/>
      <sz val="17"/>
      <color rgb="FF0000FF"/>
      <name val="TH SarabunPSK"/>
      <family val="2"/>
    </font>
    <font>
      <sz val="14"/>
      <color rgb="FF0000FF"/>
      <name val="TH SarabunPSK"/>
      <family val="2"/>
    </font>
    <font>
      <sz val="11"/>
      <color rgb="FF0000FF"/>
      <name val="Calibri"/>
      <family val="2"/>
      <charset val="22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EDD"/>
        <bgColor indexed="64"/>
      </patternFill>
    </fill>
    <fill>
      <patternFill patternType="solid">
        <fgColor rgb="FFFFC000"/>
        <bgColor indexed="64"/>
      </patternFill>
    </fill>
  </fills>
  <borders count="302">
    <border>
      <left/>
      <right/>
      <top/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theme="1" tint="0.34998626667073579"/>
      </left>
      <right/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theme="1" tint="0.34998626667073579"/>
      </bottom>
      <diagonal/>
    </border>
    <border>
      <left style="medium">
        <color indexed="64"/>
      </left>
      <right/>
      <top style="medium">
        <color theme="1" tint="0.34998626667073579"/>
      </top>
      <bottom style="thin">
        <color indexed="64"/>
      </bottom>
      <diagonal/>
    </border>
    <border>
      <left style="medium">
        <color indexed="64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dotted">
        <color theme="1" tint="0.34998626667073579"/>
      </top>
      <bottom/>
      <diagonal/>
    </border>
    <border>
      <left style="thin">
        <color indexed="64"/>
      </left>
      <right style="medium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dashed">
        <color theme="1" tint="0.34998626667073579"/>
      </right>
      <top style="dashed">
        <color theme="1" tint="0.34998626667073579"/>
      </top>
      <bottom style="dashed">
        <color theme="1" tint="0.34998626667073579"/>
      </bottom>
      <diagonal/>
    </border>
    <border>
      <left style="dashed">
        <color theme="1" tint="0.34998626667073579"/>
      </left>
      <right style="dashed">
        <color theme="1" tint="0.34998626667073579"/>
      </right>
      <top style="dashed">
        <color theme="1" tint="0.34998626667073579"/>
      </top>
      <bottom style="dashed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 style="dashed">
        <color theme="1" tint="0.34998626667073579"/>
      </top>
      <bottom style="dashed">
        <color theme="1" tint="0.34998626667073579"/>
      </bottom>
      <diagonal/>
    </border>
    <border>
      <left/>
      <right style="dashed">
        <color theme="1" tint="0.34998626667073579"/>
      </right>
      <top style="dashed">
        <color theme="1" tint="0.34998626667073579"/>
      </top>
      <bottom style="thin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 style="dashed">
        <color theme="1" tint="0.34998626667073579"/>
      </top>
      <bottom style="thin">
        <color indexed="64"/>
      </bottom>
      <diagonal/>
    </border>
    <border>
      <left style="dashed">
        <color theme="1" tint="0.34998626667073579"/>
      </left>
      <right style="thin">
        <color indexed="64"/>
      </right>
      <top style="dashed">
        <color theme="1" tint="0.34998626667073579"/>
      </top>
      <bottom style="thin">
        <color indexed="64"/>
      </bottom>
      <diagonal/>
    </border>
    <border>
      <left/>
      <right style="dashed">
        <color theme="1" tint="0.34998626667073579"/>
      </right>
      <top/>
      <bottom style="dashed">
        <color theme="1" tint="0.34998626667073579"/>
      </bottom>
      <diagonal/>
    </border>
    <border>
      <left style="dashed">
        <color theme="1" tint="0.34998626667073579"/>
      </left>
      <right style="dashed">
        <color theme="1" tint="0.34998626667073579"/>
      </right>
      <top/>
      <bottom style="dashed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/>
      <bottom style="dashed">
        <color theme="1" tint="0.34998626667073579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theme="1" tint="0.34998626667073579"/>
      </left>
      <right style="dotted">
        <color theme="1" tint="0.34998626667073579"/>
      </right>
      <top style="thin">
        <color indexed="64"/>
      </top>
      <bottom/>
      <diagonal/>
    </border>
    <border>
      <left/>
      <right style="dotted">
        <color theme="1" tint="0.34998626667073579"/>
      </right>
      <top style="thin">
        <color indexed="64"/>
      </top>
      <bottom/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dashed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 style="medium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dotted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theme="1" tint="0.3499862666707357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ott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dotted">
        <color theme="1" tint="0.34998626667073579"/>
      </left>
      <right style="dashed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dotted">
        <color theme="1" tint="0.34998626667073579"/>
      </left>
      <right style="dashed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dashed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dashed">
        <color theme="1" tint="0.34998626667073579"/>
      </right>
      <top style="thin">
        <color indexed="64"/>
      </top>
      <bottom/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indexed="64"/>
      </top>
      <bottom/>
      <diagonal/>
    </border>
    <border>
      <left style="dashed">
        <color theme="1" tint="0.34998626667073579"/>
      </left>
      <right style="dashed">
        <color theme="1" tint="0.34998626667073579"/>
      </right>
      <top/>
      <bottom/>
      <diagonal/>
    </border>
    <border>
      <left style="dashed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 style="dotted">
        <color theme="1" tint="0.34998626667073579"/>
      </left>
      <right style="dashed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dashed">
        <color theme="1" tint="0.34998626667073579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theme="1" tint="0.34998626667073579"/>
      </left>
      <right style="dashed">
        <color theme="1" tint="0.34998626667073579"/>
      </right>
      <top/>
      <bottom/>
      <diagonal/>
    </border>
    <border>
      <left style="dashed">
        <color theme="1" tint="0.34998626667073579"/>
      </left>
      <right style="thin">
        <color indexed="64"/>
      </right>
      <top/>
      <bottom/>
      <diagonal/>
    </border>
    <border>
      <left style="medium">
        <color theme="1" tint="0.34998626667073579"/>
      </left>
      <right style="dash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 style="dash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 style="dashed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dashed">
        <color theme="1" tint="0.34998626667073579"/>
      </left>
      <right style="dashed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ashed">
        <color theme="1" tint="0.34998626667073579"/>
      </right>
      <top/>
      <bottom style="thin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/>
      <bottom style="thin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dashed">
        <color theme="1" tint="0.34998626667073579"/>
      </right>
      <top/>
      <bottom style="thin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/>
      <bottom style="thin">
        <color indexed="64"/>
      </bottom>
      <diagonal/>
    </border>
    <border>
      <left style="medium">
        <color theme="1" tint="0.34998626667073579"/>
      </left>
      <right style="dashed">
        <color theme="1" tint="0.34998626667073579"/>
      </right>
      <top style="thin">
        <color indexed="64"/>
      </top>
      <bottom style="dashed">
        <color theme="1" tint="0.34998626667073579"/>
      </bottom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indexed="64"/>
      </top>
      <bottom style="dashed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 style="thin">
        <color indexed="64"/>
      </top>
      <bottom style="dashed">
        <color theme="1" tint="0.34998626667073579"/>
      </bottom>
      <diagonal/>
    </border>
    <border>
      <left style="medium">
        <color theme="1" tint="0.34998626667073579"/>
      </left>
      <right style="dashed">
        <color theme="1" tint="0.34998626667073579"/>
      </right>
      <top style="dashed">
        <color theme="1" tint="0.34998626667073579"/>
      </top>
      <bottom style="dashed">
        <color theme="1" tint="0.34998626667073579"/>
      </bottom>
      <diagonal/>
    </border>
    <border>
      <left style="medium">
        <color theme="1" tint="0.34998626667073579"/>
      </left>
      <right style="dashed">
        <color theme="1" tint="0.34998626667073579"/>
      </right>
      <top style="dashed">
        <color theme="1" tint="0.34998626667073579"/>
      </top>
      <bottom style="thin">
        <color theme="1" tint="0.34998626667073579"/>
      </bottom>
      <diagonal/>
    </border>
    <border>
      <left style="dashed">
        <color theme="1" tint="0.34998626667073579"/>
      </left>
      <right style="dashed">
        <color theme="1" tint="0.34998626667073579"/>
      </right>
      <top style="dashed">
        <color theme="1" tint="0.34998626667073579"/>
      </top>
      <bottom style="thin">
        <color theme="1" tint="0.34998626667073579"/>
      </bottom>
      <diagonal/>
    </border>
    <border>
      <left style="dashed">
        <color theme="1" tint="0.34998626667073579"/>
      </left>
      <right style="thin">
        <color indexed="64"/>
      </right>
      <top style="dashed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dotted">
        <color theme="1" tint="0.34998626667073579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ashed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medium">
        <color theme="1" tint="0.34998626667073579"/>
      </right>
      <top style="medium">
        <color indexed="64"/>
      </top>
      <bottom/>
      <diagonal/>
    </border>
    <border>
      <left style="medium">
        <color theme="1" tint="0.34998626667073579"/>
      </left>
      <right/>
      <top style="medium">
        <color indexed="64"/>
      </top>
      <bottom/>
      <diagonal/>
    </border>
    <border>
      <left style="medium">
        <color theme="1" tint="0.3499862666707357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 tint="0.34998626667073579"/>
      </right>
      <top/>
      <bottom/>
      <diagonal/>
    </border>
    <border>
      <left style="medium">
        <color indexed="64"/>
      </left>
      <right/>
      <top/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22"/>
      </top>
      <bottom style="thin">
        <color indexed="22"/>
      </bottom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dashed">
        <color theme="1" tint="0.34998626667073579"/>
      </left>
      <right style="dashed">
        <color theme="1" tint="0.34998626667073579"/>
      </right>
      <top style="thin">
        <color indexed="22"/>
      </top>
      <bottom style="thin">
        <color theme="1" tint="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tted">
        <color theme="1" tint="0.34998626667073579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1" tint="0.34998626667073579"/>
      </left>
      <right style="dashed">
        <color theme="1" tint="0.34998626667073579"/>
      </right>
      <top/>
      <bottom style="medium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/>
      <bottom style="medium">
        <color indexed="64"/>
      </bottom>
      <diagonal/>
    </border>
    <border>
      <left style="dashed">
        <color theme="1" tint="0.34998626667073579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thin">
        <color indexed="22"/>
      </bottom>
      <diagonal/>
    </border>
    <border>
      <left style="medium">
        <color theme="1" tint="0.34998626667073579"/>
      </left>
      <right style="dashed">
        <color theme="1" tint="0.34998626667073579"/>
      </right>
      <top/>
      <bottom style="dashed">
        <color theme="1" tint="0.34998626667073579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22"/>
      </top>
      <bottom style="medium">
        <color indexed="64"/>
      </bottom>
      <diagonal/>
    </border>
    <border>
      <left style="medium">
        <color theme="1" tint="0.34998626667073579"/>
      </left>
      <right style="dashed">
        <color theme="1" tint="0.34998626667073579"/>
      </right>
      <top style="dashed">
        <color theme="1" tint="0.34998626667073579"/>
      </top>
      <bottom style="medium">
        <color indexed="64"/>
      </bottom>
      <diagonal/>
    </border>
    <border>
      <left style="dashed">
        <color theme="1" tint="0.34998626667073579"/>
      </left>
      <right style="dashed">
        <color theme="1" tint="0.34998626667073579"/>
      </right>
      <top style="dashed">
        <color theme="1" tint="0.34998626667073579"/>
      </top>
      <bottom style="medium">
        <color indexed="64"/>
      </bottom>
      <diagonal/>
    </border>
    <border>
      <left style="dashed">
        <color theme="1" tint="0.34998626667073579"/>
      </left>
      <right style="thin">
        <color indexed="64"/>
      </right>
      <top style="dashed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theme="1" tint="0.34998626667073579"/>
      </left>
      <right/>
      <top style="thin">
        <color indexed="64"/>
      </top>
      <bottom/>
      <diagonal/>
    </border>
    <border>
      <left style="medium">
        <color theme="1" tint="0.34998626667073579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dotted">
        <color indexed="64"/>
      </left>
      <right style="dotted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indexed="64"/>
      </left>
      <right style="dotted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 style="medium">
        <color theme="1" tint="0.34998626667073579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 style="dotted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 style="dotted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indexed="64"/>
      </left>
      <right/>
      <top/>
      <bottom style="medium">
        <color theme="1" tint="0.3499862666707357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theme="1" tint="0.34998626667073579"/>
      </left>
      <right/>
      <top/>
      <bottom style="thin">
        <color indexed="64"/>
      </bottom>
      <diagonal/>
    </border>
    <border>
      <left style="medium">
        <color theme="1" tint="0.34998626667073579"/>
      </left>
      <right style="dotted">
        <color theme="1" tint="0.34998626667073579"/>
      </right>
      <top/>
      <bottom/>
      <diagonal/>
    </border>
    <border>
      <left/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 style="dotted">
        <color theme="1" tint="0.34998626667073579"/>
      </right>
      <top/>
      <bottom/>
      <diagonal/>
    </border>
    <border>
      <left style="dotted">
        <color theme="1" tint="0.34998626667073579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indexed="64"/>
      </top>
      <bottom style="dotted">
        <color indexed="64"/>
      </bottom>
      <diagonal/>
    </border>
    <border>
      <left style="dotted">
        <color theme="1" tint="0.34998626667073579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theme="1" tint="0.34998626667073579"/>
      </right>
      <top/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indexed="64"/>
      </bottom>
      <diagonal/>
    </border>
    <border>
      <left style="dotted">
        <color theme="1" tint="0.3499862666707357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1" tint="0.34998626667073579"/>
      </left>
      <right/>
      <top style="thin">
        <color indexed="64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thin">
        <color indexed="64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indexed="64"/>
      </bottom>
      <diagonal/>
    </border>
    <border>
      <left style="dotted">
        <color theme="1" tint="0.34998626667073579"/>
      </left>
      <right/>
      <top style="medium">
        <color theme="1" tint="0.34998626667073579"/>
      </top>
      <bottom style="thin">
        <color indexed="64"/>
      </bottom>
      <diagonal/>
    </border>
    <border>
      <left/>
      <right style="medium">
        <color indexed="64"/>
      </right>
      <top style="medium">
        <color theme="1" tint="0.34998626667073579"/>
      </top>
      <bottom style="thin">
        <color indexed="64"/>
      </bottom>
      <diagonal/>
    </border>
    <border>
      <left style="medium">
        <color auto="1"/>
      </left>
      <right style="medium">
        <color theme="1" tint="0.34998626667073579"/>
      </right>
      <top style="thin">
        <color auto="1"/>
      </top>
      <bottom/>
      <diagonal/>
    </border>
    <border>
      <left style="dotted">
        <color theme="1" tint="0.3499862666707357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34998626667073579"/>
      </bottom>
      <diagonal/>
    </border>
    <border>
      <left/>
      <right style="medium">
        <color indexed="64"/>
      </right>
      <top style="thin">
        <color indexed="64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/>
      <bottom style="dotted">
        <color theme="1" tint="0.34998626667073579"/>
      </bottom>
      <diagonal/>
    </border>
    <border>
      <left style="medium">
        <color theme="1" tint="0.34998626667073579"/>
      </left>
      <right/>
      <top style="thin">
        <color indexed="64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thin">
        <color indexed="64"/>
      </top>
      <bottom style="dotted">
        <color theme="1" tint="0.34998626667073579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 style="dotted">
        <color theme="1" tint="0.34998626667073579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/>
      <diagonal/>
    </border>
    <border>
      <left style="medium">
        <color theme="1" tint="0.34998626667073579"/>
      </left>
      <right/>
      <top style="dotted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theme="1" tint="0.34998626667073579"/>
      </left>
      <right style="medium">
        <color theme="1" tint="0.34998626667073579"/>
      </right>
      <top style="thin">
        <color indexed="64"/>
      </top>
      <bottom style="dott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dotted">
        <color theme="1" tint="0.34998626667073579"/>
      </top>
      <bottom style="dotted">
        <color indexed="64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dotted">
        <color indexed="64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indexed="64"/>
      </right>
      <top style="medium">
        <color theme="1" tint="0.34998626667073579"/>
      </top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thin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22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medium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thin">
        <color indexed="64"/>
      </top>
      <bottom style="thin">
        <color theme="1" tint="0.3499862666707357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 tint="0.34998626667073579"/>
      </left>
      <right/>
      <top style="dotted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medium">
        <color theme="1" tint="0.34998626667073579"/>
      </bottom>
      <diagonal/>
    </border>
    <border>
      <left style="dotted">
        <color theme="1" tint="0.34998626667073579"/>
      </left>
      <right/>
      <top style="dotted">
        <color theme="1" tint="0.34998626667073579"/>
      </top>
      <bottom style="medium">
        <color theme="1" tint="0.34998626667073579"/>
      </bottom>
      <diagonal/>
    </border>
    <border>
      <left style="thin">
        <color indexed="64"/>
      </left>
      <right style="medium">
        <color indexed="64"/>
      </right>
      <top/>
      <bottom style="medium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dotted">
        <color theme="1" tint="0.34998626667073579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theme="1" tint="0.34998626667073579"/>
      </left>
      <right style="dotted">
        <color theme="1" tint="0.34998626667073579"/>
      </right>
      <top/>
      <bottom style="medium">
        <color theme="1" tint="0.34998626667073579"/>
      </bottom>
      <diagonal/>
    </border>
    <border>
      <left style="dotted">
        <color theme="1" tint="0.34998626667073579"/>
      </left>
      <right/>
      <top/>
      <bottom style="medium">
        <color theme="1" tint="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dotted">
        <color theme="1" tint="0.34998626667073579"/>
      </bottom>
      <diagonal/>
    </border>
    <border>
      <left/>
      <right style="thin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/>
      <right style="thin">
        <color indexed="64"/>
      </right>
      <top style="dotted">
        <color theme="1" tint="0.34998626667073579"/>
      </top>
      <bottom style="thin">
        <color theme="1" tint="0.34998626667073579"/>
      </bottom>
      <diagonal/>
    </border>
    <border>
      <left/>
      <right style="dotted">
        <color indexed="64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1" tint="0.34998626667073579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22"/>
      </top>
      <bottom style="thin">
        <color indexed="22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theme="1" tint="0.34998626667073579"/>
      </top>
      <bottom style="dotted">
        <color theme="1" tint="0.34998626667073579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22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theme="1" tint="0.34998626667073579"/>
      </bottom>
      <diagonal/>
    </border>
    <border>
      <left/>
      <right style="thin">
        <color indexed="64"/>
      </right>
      <top/>
      <bottom style="dotted">
        <color theme="1" tint="0.34998626667073579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dotted">
        <color indexed="64"/>
      </left>
      <right style="dotted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 tint="0.34998626667073579"/>
      </bottom>
      <diagonal/>
    </border>
  </borders>
  <cellStyleXfs count="10">
    <xf numFmtId="0" fontId="0" fillId="0" borderId="0"/>
    <xf numFmtId="0" fontId="2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26" fillId="0" borderId="0"/>
    <xf numFmtId="0" fontId="12" fillId="0" borderId="0"/>
    <xf numFmtId="0" fontId="12" fillId="0" borderId="0"/>
    <xf numFmtId="0" fontId="12" fillId="0" borderId="0"/>
  </cellStyleXfs>
  <cellXfs count="917">
    <xf numFmtId="0" fontId="0" fillId="0" borderId="0" xfId="0"/>
    <xf numFmtId="0" fontId="4" fillId="0" borderId="0" xfId="0" applyFont="1" applyBorder="1" applyAlignment="1">
      <alignment vertical="center"/>
    </xf>
    <xf numFmtId="0" fontId="6" fillId="0" borderId="0" xfId="0" applyFont="1"/>
    <xf numFmtId="0" fontId="8" fillId="0" borderId="0" xfId="0" applyFont="1"/>
    <xf numFmtId="0" fontId="7" fillId="0" borderId="0" xfId="0" applyFont="1"/>
    <xf numFmtId="49" fontId="9" fillId="0" borderId="0" xfId="0" applyNumberFormat="1" applyFont="1" applyAlignment="1">
      <alignment vertical="center"/>
    </xf>
    <xf numFmtId="0" fontId="0" fillId="0" borderId="0" xfId="0" applyFont="1"/>
    <xf numFmtId="49" fontId="7" fillId="0" borderId="0" xfId="0" applyNumberFormat="1" applyFont="1"/>
    <xf numFmtId="49" fontId="0" fillId="0" borderId="0" xfId="0" applyNumberFormat="1" applyFont="1"/>
    <xf numFmtId="0" fontId="10" fillId="0" borderId="0" xfId="0" applyFont="1"/>
    <xf numFmtId="0" fontId="1" fillId="2" borderId="22" xfId="0" applyFont="1" applyFill="1" applyBorder="1" applyAlignment="1" applyProtection="1">
      <alignment horizontal="center" vertical="center"/>
    </xf>
    <xf numFmtId="0" fontId="1" fillId="0" borderId="26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 shrinkToFit="1"/>
    </xf>
    <xf numFmtId="3" fontId="1" fillId="3" borderId="25" xfId="1" quotePrefix="1" applyNumberFormat="1" applyFont="1" applyFill="1" applyBorder="1" applyAlignment="1" applyProtection="1">
      <alignment horizontal="center" vertical="center"/>
    </xf>
    <xf numFmtId="3" fontId="1" fillId="2" borderId="29" xfId="0" applyNumberFormat="1" applyFont="1" applyFill="1" applyBorder="1" applyAlignment="1" applyProtection="1">
      <alignment horizontal="center" vertical="center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27" xfId="1" quotePrefix="1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2" borderId="29" xfId="0" quotePrefix="1" applyFont="1" applyFill="1" applyBorder="1" applyAlignment="1" applyProtection="1">
      <alignment horizontal="center" vertical="center"/>
    </xf>
    <xf numFmtId="0" fontId="1" fillId="0" borderId="12" xfId="0" quotePrefix="1" applyFont="1" applyFill="1" applyBorder="1" applyAlignment="1" applyProtection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2" fontId="1" fillId="0" borderId="26" xfId="0" applyNumberFormat="1" applyFont="1" applyFill="1" applyBorder="1" applyAlignment="1" applyProtection="1">
      <alignment horizontal="center" vertical="center"/>
    </xf>
    <xf numFmtId="2" fontId="1" fillId="2" borderId="29" xfId="0" applyNumberFormat="1" applyFont="1" applyFill="1" applyBorder="1" applyAlignment="1" applyProtection="1">
      <alignment horizontal="center" vertical="center"/>
    </xf>
    <xf numFmtId="2" fontId="1" fillId="0" borderId="25" xfId="0" applyNumberFormat="1" applyFont="1" applyFill="1" applyBorder="1" applyAlignment="1" applyProtection="1">
      <alignment horizontal="center" vertical="center"/>
    </xf>
    <xf numFmtId="2" fontId="1" fillId="2" borderId="29" xfId="0" applyNumberFormat="1" applyFont="1" applyFill="1" applyBorder="1" applyAlignment="1" applyProtection="1">
      <alignment horizontal="center" vertical="center" shrinkToFit="1"/>
    </xf>
    <xf numFmtId="2" fontId="1" fillId="3" borderId="25" xfId="1" quotePrefix="1" applyNumberFormat="1" applyFont="1" applyFill="1" applyBorder="1" applyAlignment="1" applyProtection="1">
      <alignment horizontal="center" vertical="center"/>
    </xf>
    <xf numFmtId="2" fontId="1" fillId="0" borderId="30" xfId="0" applyNumberFormat="1" applyFont="1" applyFill="1" applyBorder="1" applyAlignment="1" applyProtection="1">
      <alignment horizontal="center" vertical="center"/>
    </xf>
    <xf numFmtId="2" fontId="1" fillId="0" borderId="27" xfId="1" quotePrefix="1" applyNumberFormat="1" applyFont="1" applyFill="1" applyBorder="1" applyAlignment="1" applyProtection="1">
      <alignment horizontal="center" vertical="center"/>
    </xf>
    <xf numFmtId="2" fontId="1" fillId="0" borderId="31" xfId="0" applyNumberFormat="1" applyFont="1" applyFill="1" applyBorder="1" applyAlignment="1" applyProtection="1">
      <alignment horizontal="center" vertical="center"/>
    </xf>
    <xf numFmtId="2" fontId="1" fillId="2" borderId="29" xfId="0" quotePrefix="1" applyNumberFormat="1" applyFont="1" applyFill="1" applyBorder="1" applyAlignment="1" applyProtection="1">
      <alignment horizontal="center" vertical="center"/>
    </xf>
    <xf numFmtId="2" fontId="1" fillId="0" borderId="12" xfId="0" quotePrefix="1" applyNumberFormat="1" applyFont="1" applyFill="1" applyBorder="1" applyAlignment="1" applyProtection="1">
      <alignment horizontal="center" vertical="center"/>
    </xf>
    <xf numFmtId="2" fontId="7" fillId="0" borderId="0" xfId="0" applyNumberFormat="1" applyFont="1"/>
    <xf numFmtId="2" fontId="9" fillId="0" borderId="0" xfId="0" applyNumberFormat="1" applyFont="1" applyAlignment="1">
      <alignment vertical="center"/>
    </xf>
    <xf numFmtId="2" fontId="0" fillId="0" borderId="0" xfId="0" applyNumberFormat="1" applyFont="1"/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35" xfId="0" quotePrefix="1" applyFont="1" applyFill="1" applyBorder="1" applyAlignment="1" applyProtection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2" fontId="1" fillId="0" borderId="37" xfId="0" quotePrefix="1" applyNumberFormat="1" applyFont="1" applyFill="1" applyBorder="1" applyAlignment="1" applyProtection="1">
      <alignment horizontal="center" vertical="center"/>
    </xf>
    <xf numFmtId="0" fontId="1" fillId="4" borderId="23" xfId="0" applyFont="1" applyFill="1" applyBorder="1" applyAlignment="1" applyProtection="1">
      <alignment horizontal="center" vertical="center"/>
    </xf>
    <xf numFmtId="2" fontId="1" fillId="4" borderId="25" xfId="0" quotePrefix="1" applyNumberFormat="1" applyFont="1" applyFill="1" applyBorder="1" applyAlignment="1" applyProtection="1">
      <alignment horizontal="center" vertical="center"/>
    </xf>
    <xf numFmtId="2" fontId="1" fillId="0" borderId="24" xfId="0" quotePrefix="1" applyNumberFormat="1" applyFont="1" applyFill="1" applyBorder="1" applyAlignment="1" applyProtection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2" fontId="1" fillId="4" borderId="24" xfId="0" quotePrefix="1" applyNumberFormat="1" applyFont="1" applyFill="1" applyBorder="1" applyAlignment="1" applyProtection="1">
      <alignment horizontal="center" vertical="center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2" fontId="1" fillId="0" borderId="52" xfId="0" applyNumberFormat="1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/>
    </xf>
    <xf numFmtId="0" fontId="1" fillId="2" borderId="68" xfId="0" applyFont="1" applyFill="1" applyBorder="1" applyAlignment="1" applyProtection="1">
      <alignment horizontal="center" vertical="center"/>
    </xf>
    <xf numFmtId="0" fontId="1" fillId="0" borderId="69" xfId="0" applyFont="1" applyFill="1" applyBorder="1" applyAlignment="1" applyProtection="1">
      <alignment horizontal="center" vertical="center"/>
    </xf>
    <xf numFmtId="0" fontId="1" fillId="4" borderId="70" xfId="0" applyFont="1" applyFill="1" applyBorder="1" applyAlignment="1" applyProtection="1">
      <alignment horizontal="center" vertical="center"/>
    </xf>
    <xf numFmtId="0" fontId="13" fillId="0" borderId="70" xfId="0" quotePrefix="1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0" fontId="1" fillId="2" borderId="63" xfId="0" applyFont="1" applyFill="1" applyBorder="1" applyAlignment="1" applyProtection="1">
      <alignment horizontal="center" vertical="center"/>
    </xf>
    <xf numFmtId="0" fontId="1" fillId="0" borderId="71" xfId="0" applyFont="1" applyFill="1" applyBorder="1" applyAlignment="1" applyProtection="1">
      <alignment horizontal="center" vertical="center"/>
    </xf>
    <xf numFmtId="0" fontId="1" fillId="0" borderId="72" xfId="0" applyFont="1" applyFill="1" applyBorder="1" applyAlignment="1" applyProtection="1">
      <alignment horizontal="center" vertical="center"/>
    </xf>
    <xf numFmtId="0" fontId="1" fillId="0" borderId="73" xfId="0" applyFont="1" applyFill="1" applyBorder="1" applyAlignment="1" applyProtection="1">
      <alignment horizontal="center" vertical="center"/>
    </xf>
    <xf numFmtId="0" fontId="1" fillId="2" borderId="63" xfId="0" applyFont="1" applyFill="1" applyBorder="1" applyAlignment="1" applyProtection="1">
      <alignment horizontal="center" vertical="center" shrinkToFit="1"/>
    </xf>
    <xf numFmtId="3" fontId="1" fillId="2" borderId="63" xfId="0" applyNumberFormat="1" applyFont="1" applyFill="1" applyBorder="1" applyAlignment="1" applyProtection="1">
      <alignment horizontal="center" vertical="center"/>
    </xf>
    <xf numFmtId="0" fontId="1" fillId="0" borderId="74" xfId="0" applyFont="1" applyFill="1" applyBorder="1" applyAlignment="1" applyProtection="1">
      <alignment horizontal="center" vertical="center"/>
    </xf>
    <xf numFmtId="0" fontId="13" fillId="0" borderId="72" xfId="1" quotePrefix="1" applyFont="1" applyFill="1" applyBorder="1" applyAlignment="1" applyProtection="1">
      <alignment horizontal="center" vertical="center"/>
    </xf>
    <xf numFmtId="0" fontId="1" fillId="0" borderId="75" xfId="0" applyFont="1" applyFill="1" applyBorder="1" applyAlignment="1" applyProtection="1">
      <alignment horizontal="center" vertical="center"/>
    </xf>
    <xf numFmtId="0" fontId="13" fillId="0" borderId="76" xfId="0" quotePrefix="1" applyFont="1" applyFill="1" applyBorder="1" applyAlignment="1" applyProtection="1">
      <alignment horizontal="center" vertical="center"/>
    </xf>
    <xf numFmtId="0" fontId="1" fillId="2" borderId="63" xfId="0" quotePrefix="1" applyFont="1" applyFill="1" applyBorder="1" applyAlignment="1" applyProtection="1">
      <alignment horizontal="center" vertical="center"/>
    </xf>
    <xf numFmtId="0" fontId="13" fillId="0" borderId="77" xfId="0" quotePrefix="1" applyFont="1" applyFill="1" applyBorder="1" applyAlignment="1" applyProtection="1">
      <alignment horizontal="center" vertical="center"/>
    </xf>
    <xf numFmtId="0" fontId="1" fillId="2" borderId="76" xfId="0" quotePrefix="1" applyFont="1" applyFill="1" applyBorder="1" applyAlignment="1" applyProtection="1">
      <alignment horizontal="center" vertical="center"/>
    </xf>
    <xf numFmtId="0" fontId="15" fillId="0" borderId="66" xfId="4" applyFont="1" applyFill="1" applyBorder="1" applyAlignment="1">
      <alignment horizontal="center" vertical="center" wrapText="1"/>
    </xf>
    <xf numFmtId="0" fontId="15" fillId="0" borderId="67" xfId="4" applyFont="1" applyFill="1" applyBorder="1" applyAlignment="1">
      <alignment horizontal="center" vertical="center" wrapText="1"/>
    </xf>
    <xf numFmtId="0" fontId="13" fillId="3" borderId="73" xfId="1" quotePrefix="1" applyFont="1" applyFill="1" applyBorder="1" applyAlignment="1" applyProtection="1">
      <alignment horizontal="center" vertical="center"/>
    </xf>
    <xf numFmtId="0" fontId="1" fillId="0" borderId="28" xfId="1" quotePrefix="1" applyFont="1" applyFill="1" applyBorder="1" applyAlignment="1" applyProtection="1">
      <alignment horizontal="center" vertical="center"/>
    </xf>
    <xf numFmtId="2" fontId="1" fillId="0" borderId="28" xfId="1" quotePrefix="1" applyNumberFormat="1" applyFont="1" applyFill="1" applyBorder="1" applyAlignment="1" applyProtection="1">
      <alignment horizontal="center" vertical="center"/>
    </xf>
    <xf numFmtId="3" fontId="1" fillId="2" borderId="64" xfId="0" applyNumberFormat="1" applyFont="1" applyFill="1" applyBorder="1" applyAlignment="1" applyProtection="1">
      <alignment horizontal="center" vertical="center"/>
    </xf>
    <xf numFmtId="3" fontId="1" fillId="2" borderId="52" xfId="0" applyNumberFormat="1" applyFont="1" applyFill="1" applyBorder="1" applyAlignment="1" applyProtection="1">
      <alignment horizontal="center" vertical="center"/>
    </xf>
    <xf numFmtId="2" fontId="1" fillId="5" borderId="52" xfId="1" quotePrefix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>
      <alignment vertical="center"/>
    </xf>
    <xf numFmtId="164" fontId="1" fillId="6" borderId="113" xfId="1" quotePrefix="1" applyNumberFormat="1" applyFont="1" applyFill="1" applyBorder="1" applyAlignment="1" applyProtection="1">
      <alignment horizontal="center" vertical="center"/>
    </xf>
    <xf numFmtId="164" fontId="7" fillId="0" borderId="0" xfId="0" applyNumberFormat="1" applyFont="1"/>
    <xf numFmtId="164" fontId="9" fillId="0" borderId="0" xfId="0" applyNumberFormat="1" applyFont="1" applyAlignment="1">
      <alignment vertical="center"/>
    </xf>
    <xf numFmtId="164" fontId="0" fillId="0" borderId="0" xfId="0" applyNumberFormat="1" applyFont="1"/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5" fillId="0" borderId="0" xfId="0" applyFont="1"/>
    <xf numFmtId="49" fontId="5" fillId="0" borderId="0" xfId="0" applyNumberFormat="1" applyFont="1"/>
    <xf numFmtId="49" fontId="3" fillId="0" borderId="0" xfId="0" applyNumberFormat="1" applyFont="1" applyAlignment="1">
      <alignment vertical="center"/>
    </xf>
    <xf numFmtId="49" fontId="6" fillId="0" borderId="0" xfId="0" applyNumberFormat="1" applyFont="1"/>
    <xf numFmtId="2" fontId="9" fillId="0" borderId="35" xfId="0" applyNumberFormat="1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47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quotePrefix="1" applyNumberFormat="1" applyFont="1" applyFill="1" applyBorder="1" applyAlignment="1" applyProtection="1">
      <alignment horizontal="center" vertical="center"/>
    </xf>
    <xf numFmtId="0" fontId="1" fillId="0" borderId="2" xfId="0" quotePrefix="1" applyNumberFormat="1" applyFont="1" applyFill="1" applyBorder="1" applyAlignment="1" applyProtection="1">
      <alignment horizontal="center" vertical="center"/>
    </xf>
    <xf numFmtId="0" fontId="1" fillId="4" borderId="2" xfId="0" quotePrefix="1" applyNumberFormat="1" applyFont="1" applyFill="1" applyBorder="1" applyAlignment="1" applyProtection="1">
      <alignment horizontal="center" vertical="center"/>
    </xf>
    <xf numFmtId="0" fontId="1" fillId="4" borderId="8" xfId="0" quotePrefix="1" applyNumberFormat="1" applyFont="1" applyFill="1" applyBorder="1" applyAlignment="1" applyProtection="1">
      <alignment horizontal="center" vertical="center"/>
    </xf>
    <xf numFmtId="0" fontId="1" fillId="2" borderId="34" xfId="0" quotePrefix="1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2" borderId="34" xfId="0" applyNumberFormat="1" applyFont="1" applyFill="1" applyBorder="1" applyAlignment="1" applyProtection="1">
      <alignment horizontal="center" vertical="center"/>
    </xf>
    <xf numFmtId="0" fontId="1" fillId="3" borderId="14" xfId="1" quotePrefix="1" applyNumberFormat="1" applyFont="1" applyFill="1" applyBorder="1" applyAlignment="1" applyProtection="1">
      <alignment horizontal="center" vertical="center"/>
    </xf>
    <xf numFmtId="0" fontId="1" fillId="3" borderId="8" xfId="1" quotePrefix="1" applyNumberFormat="1" applyFont="1" applyFill="1" applyBorder="1" applyAlignment="1" applyProtection="1">
      <alignment horizontal="center" vertical="center"/>
    </xf>
    <xf numFmtId="0" fontId="1" fillId="2" borderId="34" xfId="1" quotePrefix="1" applyNumberFormat="1" applyFont="1" applyFill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/>
    </xf>
    <xf numFmtId="0" fontId="1" fillId="0" borderId="16" xfId="1" quotePrefix="1" applyNumberFormat="1" applyFont="1" applyFill="1" applyBorder="1" applyAlignment="1" applyProtection="1">
      <alignment horizontal="center" vertical="center"/>
    </xf>
    <xf numFmtId="0" fontId="1" fillId="2" borderId="17" xfId="0" applyNumberFormat="1" applyFont="1" applyFill="1" applyBorder="1" applyAlignment="1" applyProtection="1">
      <alignment horizontal="center" vertical="center"/>
    </xf>
    <xf numFmtId="0" fontId="1" fillId="0" borderId="19" xfId="0" applyNumberFormat="1" applyFont="1" applyFill="1" applyBorder="1" applyAlignment="1" applyProtection="1">
      <alignment horizontal="center" vertical="center"/>
    </xf>
    <xf numFmtId="0" fontId="1" fillId="0" borderId="20" xfId="0" quotePrefix="1" applyNumberFormat="1" applyFont="1" applyFill="1" applyBorder="1" applyAlignment="1" applyProtection="1">
      <alignment horizontal="center" vertical="center"/>
    </xf>
    <xf numFmtId="0" fontId="1" fillId="2" borderId="33" xfId="0" quotePrefix="1" applyNumberFormat="1" applyFont="1" applyFill="1" applyBorder="1" applyAlignment="1" applyProtection="1">
      <alignment horizontal="center" vertical="center"/>
    </xf>
    <xf numFmtId="0" fontId="1" fillId="0" borderId="21" xfId="0" quotePrefix="1" applyNumberFormat="1" applyFont="1" applyFill="1" applyBorder="1" applyAlignment="1" applyProtection="1">
      <alignment horizontal="center" vertical="center"/>
    </xf>
    <xf numFmtId="0" fontId="1" fillId="2" borderId="21" xfId="0" quotePrefix="1" applyNumberFormat="1" applyFont="1" applyFill="1" applyBorder="1" applyAlignment="1" applyProtection="1">
      <alignment horizontal="center" vertical="center"/>
    </xf>
    <xf numFmtId="0" fontId="1" fillId="0" borderId="112" xfId="1" quotePrefix="1" applyNumberFormat="1" applyFont="1" applyFill="1" applyBorder="1" applyAlignment="1" applyProtection="1">
      <alignment horizontal="center" vertical="center"/>
    </xf>
    <xf numFmtId="0" fontId="1" fillId="2" borderId="116" xfId="1" quotePrefix="1" applyNumberFormat="1" applyFont="1" applyFill="1" applyBorder="1" applyAlignment="1" applyProtection="1">
      <alignment horizontal="center" vertical="center"/>
    </xf>
    <xf numFmtId="0" fontId="7" fillId="0" borderId="0" xfId="0" applyNumberFormat="1" applyFont="1"/>
    <xf numFmtId="0" fontId="9" fillId="0" borderId="0" xfId="0" applyNumberFormat="1" applyFont="1" applyAlignment="1">
      <alignment vertical="center"/>
    </xf>
    <xf numFmtId="0" fontId="0" fillId="0" borderId="0" xfId="0" applyNumberFormat="1" applyFont="1"/>
    <xf numFmtId="164" fontId="3" fillId="0" borderId="5" xfId="0" applyNumberFormat="1" applyFont="1" applyBorder="1" applyAlignment="1">
      <alignment horizontal="center" vertical="center" wrapText="1"/>
    </xf>
    <xf numFmtId="164" fontId="19" fillId="0" borderId="5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 wrapText="1"/>
    </xf>
    <xf numFmtId="164" fontId="1" fillId="0" borderId="50" xfId="0" applyNumberFormat="1" applyFont="1" applyBorder="1" applyAlignment="1">
      <alignment horizontal="center" vertical="center" wrapText="1"/>
    </xf>
    <xf numFmtId="164" fontId="1" fillId="0" borderId="51" xfId="0" applyNumberFormat="1" applyFont="1" applyBorder="1" applyAlignment="1">
      <alignment horizontal="center" vertical="center" wrapText="1"/>
    </xf>
    <xf numFmtId="164" fontId="15" fillId="0" borderId="44" xfId="2" applyNumberFormat="1" applyFont="1" applyFill="1" applyBorder="1" applyAlignment="1">
      <alignment horizontal="center" vertical="center" wrapText="1"/>
    </xf>
    <xf numFmtId="164" fontId="15" fillId="0" borderId="45" xfId="2" applyNumberFormat="1" applyFont="1" applyFill="1" applyBorder="1" applyAlignment="1">
      <alignment horizontal="center" vertical="center" wrapText="1"/>
    </xf>
    <xf numFmtId="164" fontId="1" fillId="0" borderId="45" xfId="0" applyNumberFormat="1" applyFont="1" applyFill="1" applyBorder="1" applyAlignment="1">
      <alignment horizontal="center" vertical="center" wrapText="1"/>
    </xf>
    <xf numFmtId="164" fontId="15" fillId="0" borderId="45" xfId="3" applyNumberFormat="1" applyFont="1" applyBorder="1" applyAlignment="1">
      <alignment horizontal="center" vertical="center"/>
    </xf>
    <xf numFmtId="164" fontId="15" fillId="0" borderId="45" xfId="3" applyNumberFormat="1" applyFont="1" applyFill="1" applyBorder="1" applyAlignment="1">
      <alignment horizontal="center" vertical="center" wrapText="1"/>
    </xf>
    <xf numFmtId="164" fontId="15" fillId="0" borderId="45" xfId="2" applyNumberFormat="1" applyFont="1" applyBorder="1" applyAlignment="1">
      <alignment horizontal="center" vertical="center"/>
    </xf>
    <xf numFmtId="164" fontId="1" fillId="0" borderId="46" xfId="0" applyNumberFormat="1" applyFont="1" applyFill="1" applyBorder="1" applyAlignment="1">
      <alignment horizontal="center" vertical="center" wrapText="1"/>
    </xf>
    <xf numFmtId="164" fontId="1" fillId="0" borderId="38" xfId="0" quotePrefix="1" applyNumberFormat="1" applyFont="1" applyFill="1" applyBorder="1" applyAlignment="1" applyProtection="1">
      <alignment horizontal="center" vertical="center"/>
    </xf>
    <xf numFmtId="164" fontId="1" fillId="0" borderId="39" xfId="0" quotePrefix="1" applyNumberFormat="1" applyFont="1" applyFill="1" applyBorder="1" applyAlignment="1" applyProtection="1">
      <alignment horizontal="center" vertical="center"/>
    </xf>
    <xf numFmtId="164" fontId="15" fillId="0" borderId="39" xfId="3" applyNumberFormat="1" applyFont="1" applyBorder="1" applyAlignment="1">
      <alignment horizontal="center" vertical="center"/>
    </xf>
    <xf numFmtId="164" fontId="15" fillId="0" borderId="39" xfId="3" applyNumberFormat="1" applyFont="1" applyFill="1" applyBorder="1" applyAlignment="1">
      <alignment horizontal="center" vertical="center" wrapText="1"/>
    </xf>
    <xf numFmtId="164" fontId="15" fillId="0" borderId="39" xfId="2" applyNumberFormat="1" applyFont="1" applyFill="1" applyBorder="1" applyAlignment="1">
      <alignment horizontal="center" vertical="center" wrapText="1"/>
    </xf>
    <xf numFmtId="164" fontId="1" fillId="0" borderId="40" xfId="0" quotePrefix="1" applyNumberFormat="1" applyFont="1" applyFill="1" applyBorder="1" applyAlignment="1" applyProtection="1">
      <alignment horizontal="center" vertical="center"/>
    </xf>
    <xf numFmtId="164" fontId="15" fillId="0" borderId="39" xfId="2" applyNumberFormat="1" applyFont="1" applyBorder="1" applyAlignment="1">
      <alignment horizontal="center" vertical="center"/>
    </xf>
    <xf numFmtId="164" fontId="15" fillId="0" borderId="41" xfId="3" applyNumberFormat="1" applyFont="1" applyFill="1" applyBorder="1" applyAlignment="1">
      <alignment horizontal="center" vertical="center" wrapText="1"/>
    </xf>
    <xf numFmtId="164" fontId="15" fillId="0" borderId="42" xfId="3" applyNumberFormat="1" applyFont="1" applyFill="1" applyBorder="1" applyAlignment="1">
      <alignment horizontal="center" vertical="center" wrapText="1"/>
    </xf>
    <xf numFmtId="164" fontId="1" fillId="0" borderId="42" xfId="0" quotePrefix="1" applyNumberFormat="1" applyFont="1" applyFill="1" applyBorder="1" applyAlignment="1" applyProtection="1">
      <alignment horizontal="center" vertical="center"/>
    </xf>
    <xf numFmtId="164" fontId="15" fillId="0" borderId="42" xfId="3" applyNumberFormat="1" applyFont="1" applyBorder="1" applyAlignment="1">
      <alignment horizontal="center" vertical="center"/>
    </xf>
    <xf numFmtId="164" fontId="15" fillId="0" borderId="42" xfId="2" applyNumberFormat="1" applyFont="1" applyBorder="1" applyAlignment="1">
      <alignment horizontal="center" vertical="center"/>
    </xf>
    <xf numFmtId="164" fontId="1" fillId="0" borderId="43" xfId="0" quotePrefix="1" applyNumberFormat="1" applyFont="1" applyFill="1" applyBorder="1" applyAlignment="1" applyProtection="1">
      <alignment horizontal="center" vertical="center"/>
    </xf>
    <xf numFmtId="164" fontId="1" fillId="2" borderId="55" xfId="0" applyNumberFormat="1" applyFont="1" applyFill="1" applyBorder="1" applyAlignment="1" applyProtection="1">
      <alignment horizontal="center" vertical="center"/>
    </xf>
    <xf numFmtId="164" fontId="1" fillId="2" borderId="78" xfId="0" applyNumberFormat="1" applyFont="1" applyFill="1" applyBorder="1" applyAlignment="1" applyProtection="1">
      <alignment horizontal="center" vertical="center"/>
    </xf>
    <xf numFmtId="164" fontId="1" fillId="2" borderId="79" xfId="0" applyNumberFormat="1" applyFont="1" applyFill="1" applyBorder="1" applyAlignment="1" applyProtection="1">
      <alignment horizontal="center" vertical="center"/>
    </xf>
    <xf numFmtId="164" fontId="1" fillId="2" borderId="80" xfId="0" applyNumberFormat="1" applyFont="1" applyFill="1" applyBorder="1" applyAlignment="1" applyProtection="1">
      <alignment horizontal="center" vertical="center"/>
    </xf>
    <xf numFmtId="164" fontId="1" fillId="0" borderId="56" xfId="0" applyNumberFormat="1" applyFont="1" applyFill="1" applyBorder="1" applyAlignment="1" applyProtection="1">
      <alignment horizontal="center" vertical="center"/>
    </xf>
    <xf numFmtId="164" fontId="1" fillId="0" borderId="81" xfId="0" applyNumberFormat="1" applyFont="1" applyFill="1" applyBorder="1" applyAlignment="1" applyProtection="1">
      <alignment horizontal="center" vertical="center"/>
    </xf>
    <xf numFmtId="164" fontId="1" fillId="0" borderId="82" xfId="0" applyNumberFormat="1" applyFont="1" applyFill="1" applyBorder="1" applyAlignment="1" applyProtection="1">
      <alignment horizontal="center" vertical="center"/>
    </xf>
    <xf numFmtId="164" fontId="1" fillId="0" borderId="83" xfId="0" applyNumberFormat="1" applyFont="1" applyFill="1" applyBorder="1" applyAlignment="1" applyProtection="1">
      <alignment horizontal="center" vertical="center"/>
    </xf>
    <xf numFmtId="164" fontId="1" fillId="0" borderId="84" xfId="0" quotePrefix="1" applyNumberFormat="1" applyFont="1" applyFill="1" applyBorder="1" applyAlignment="1" applyProtection="1">
      <alignment horizontal="center" vertical="center"/>
    </xf>
    <xf numFmtId="164" fontId="15" fillId="0" borderId="85" xfId="3" applyNumberFormat="1" applyFont="1" applyBorder="1" applyAlignment="1">
      <alignment horizontal="center" vertical="center"/>
    </xf>
    <xf numFmtId="164" fontId="15" fillId="0" borderId="86" xfId="3" applyNumberFormat="1" applyFont="1" applyBorder="1" applyAlignment="1">
      <alignment horizontal="center" vertical="center"/>
    </xf>
    <xf numFmtId="164" fontId="15" fillId="0" borderId="87" xfId="3" applyNumberFormat="1" applyFont="1" applyBorder="1" applyAlignment="1">
      <alignment horizontal="center"/>
    </xf>
    <xf numFmtId="164" fontId="1" fillId="0" borderId="57" xfId="0" quotePrefix="1" applyNumberFormat="1" applyFont="1" applyFill="1" applyBorder="1" applyAlignment="1" applyProtection="1">
      <alignment horizontal="center" vertical="center"/>
    </xf>
    <xf numFmtId="164" fontId="1" fillId="0" borderId="88" xfId="0" quotePrefix="1" applyNumberFormat="1" applyFont="1" applyFill="1" applyBorder="1" applyAlignment="1" applyProtection="1">
      <alignment horizontal="center" vertical="center"/>
    </xf>
    <xf numFmtId="164" fontId="15" fillId="0" borderId="89" xfId="3" applyNumberFormat="1" applyFont="1" applyBorder="1" applyAlignment="1">
      <alignment horizontal="center" vertical="center"/>
    </xf>
    <xf numFmtId="164" fontId="15" fillId="0" borderId="90" xfId="3" applyNumberFormat="1" applyFont="1" applyBorder="1" applyAlignment="1">
      <alignment horizontal="center"/>
    </xf>
    <xf numFmtId="164" fontId="1" fillId="4" borderId="57" xfId="0" applyNumberFormat="1" applyFont="1" applyFill="1" applyBorder="1" applyAlignment="1" applyProtection="1">
      <alignment horizontal="center" vertical="center"/>
    </xf>
    <xf numFmtId="164" fontId="1" fillId="4" borderId="88" xfId="0" applyNumberFormat="1" applyFont="1" applyFill="1" applyBorder="1" applyAlignment="1" applyProtection="1">
      <alignment horizontal="center" vertical="center"/>
    </xf>
    <xf numFmtId="164" fontId="1" fillId="4" borderId="89" xfId="0" applyNumberFormat="1" applyFont="1" applyFill="1" applyBorder="1" applyAlignment="1" applyProtection="1">
      <alignment horizontal="center" vertical="center"/>
    </xf>
    <xf numFmtId="164" fontId="1" fillId="4" borderId="90" xfId="0" applyNumberFormat="1" applyFont="1" applyFill="1" applyBorder="1" applyAlignment="1" applyProtection="1">
      <alignment horizontal="center" vertical="center"/>
    </xf>
    <xf numFmtId="164" fontId="13" fillId="0" borderId="57" xfId="0" quotePrefix="1" applyNumberFormat="1" applyFont="1" applyFill="1" applyBorder="1" applyAlignment="1" applyProtection="1">
      <alignment horizontal="center" vertical="center"/>
    </xf>
    <xf numFmtId="164" fontId="13" fillId="0" borderId="88" xfId="0" quotePrefix="1" applyNumberFormat="1" applyFont="1" applyFill="1" applyBorder="1" applyAlignment="1" applyProtection="1">
      <alignment horizontal="center" vertical="center"/>
    </xf>
    <xf numFmtId="164" fontId="15" fillId="0" borderId="89" xfId="3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/>
    </xf>
    <xf numFmtId="164" fontId="1" fillId="4" borderId="91" xfId="0" applyNumberFormat="1" applyFont="1" applyFill="1" applyBorder="1" applyAlignment="1" applyProtection="1">
      <alignment horizontal="center" vertical="center"/>
    </xf>
    <xf numFmtId="164" fontId="1" fillId="4" borderId="86" xfId="0" applyNumberFormat="1" applyFont="1" applyFill="1" applyBorder="1" applyAlignment="1" applyProtection="1">
      <alignment horizontal="center" vertical="center"/>
    </xf>
    <xf numFmtId="164" fontId="1" fillId="4" borderId="92" xfId="0" applyNumberFormat="1" applyFont="1" applyFill="1" applyBorder="1" applyAlignment="1" applyProtection="1">
      <alignment horizontal="center" vertical="center"/>
    </xf>
    <xf numFmtId="164" fontId="1" fillId="2" borderId="58" xfId="0" applyNumberFormat="1" applyFont="1" applyFill="1" applyBorder="1" applyAlignment="1" applyProtection="1">
      <alignment horizontal="center" vertical="center"/>
    </xf>
    <xf numFmtId="164" fontId="1" fillId="2" borderId="93" xfId="0" applyNumberFormat="1" applyFont="1" applyFill="1" applyBorder="1" applyAlignment="1" applyProtection="1">
      <alignment horizontal="center" vertical="center"/>
    </xf>
    <xf numFmtId="164" fontId="1" fillId="2" borderId="94" xfId="0" applyNumberFormat="1" applyFont="1" applyFill="1" applyBorder="1" applyAlignment="1" applyProtection="1">
      <alignment horizontal="center" vertical="center"/>
    </xf>
    <xf numFmtId="164" fontId="1" fillId="2" borderId="95" xfId="0" applyNumberFormat="1" applyFont="1" applyFill="1" applyBorder="1" applyAlignment="1" applyProtection="1">
      <alignment horizontal="center" vertical="center"/>
    </xf>
    <xf numFmtId="164" fontId="1" fillId="0" borderId="105" xfId="0" applyNumberFormat="1" applyFont="1" applyFill="1" applyBorder="1" applyAlignment="1" applyProtection="1">
      <alignment horizontal="center" vertical="center"/>
    </xf>
    <xf numFmtId="164" fontId="1" fillId="0" borderId="106" xfId="0" applyNumberFormat="1" applyFont="1" applyFill="1" applyBorder="1" applyAlignment="1" applyProtection="1">
      <alignment horizontal="center" vertical="center"/>
    </xf>
    <xf numFmtId="164" fontId="15" fillId="0" borderId="106" xfId="3" applyNumberFormat="1" applyFont="1" applyBorder="1" applyAlignment="1">
      <alignment horizontal="center"/>
    </xf>
    <xf numFmtId="164" fontId="15" fillId="0" borderId="106" xfId="3" applyNumberFormat="1" applyFont="1" applyFill="1" applyBorder="1" applyAlignment="1">
      <alignment horizontal="center" vertical="center" wrapText="1"/>
    </xf>
    <xf numFmtId="164" fontId="15" fillId="0" borderId="106" xfId="3" applyNumberFormat="1" applyFont="1" applyBorder="1" applyAlignment="1">
      <alignment horizontal="center" vertical="center"/>
    </xf>
    <xf numFmtId="164" fontId="15" fillId="0" borderId="107" xfId="3" applyNumberFormat="1" applyFont="1" applyBorder="1" applyAlignment="1">
      <alignment horizontal="center"/>
    </xf>
    <xf numFmtId="164" fontId="1" fillId="0" borderId="108" xfId="0" applyNumberFormat="1" applyFont="1" applyFill="1" applyBorder="1" applyAlignment="1" applyProtection="1">
      <alignment horizontal="center" vertical="center"/>
    </xf>
    <xf numFmtId="164" fontId="1" fillId="0" borderId="39" xfId="0" applyNumberFormat="1" applyFont="1" applyFill="1" applyBorder="1" applyAlignment="1" applyProtection="1">
      <alignment horizontal="center" vertical="center"/>
    </xf>
    <xf numFmtId="164" fontId="15" fillId="0" borderId="39" xfId="3" applyNumberFormat="1" applyFont="1" applyBorder="1" applyAlignment="1">
      <alignment horizontal="center"/>
    </xf>
    <xf numFmtId="164" fontId="15" fillId="0" borderId="40" xfId="3" applyNumberFormat="1" applyFont="1" applyBorder="1" applyAlignment="1">
      <alignment horizontal="center"/>
    </xf>
    <xf numFmtId="164" fontId="1" fillId="0" borderId="109" xfId="0" applyNumberFormat="1" applyFont="1" applyFill="1" applyBorder="1" applyAlignment="1" applyProtection="1">
      <alignment horizontal="center" vertical="center"/>
    </xf>
    <xf numFmtId="164" fontId="1" fillId="0" borderId="110" xfId="0" applyNumberFormat="1" applyFont="1" applyFill="1" applyBorder="1" applyAlignment="1" applyProtection="1">
      <alignment horizontal="center" vertical="center"/>
    </xf>
    <xf numFmtId="164" fontId="15" fillId="0" borderId="110" xfId="3" applyNumberFormat="1" applyFont="1" applyBorder="1" applyAlignment="1">
      <alignment horizontal="center"/>
    </xf>
    <xf numFmtId="164" fontId="15" fillId="0" borderId="110" xfId="3" applyNumberFormat="1" applyFont="1" applyBorder="1" applyAlignment="1">
      <alignment horizontal="center" vertical="center"/>
    </xf>
    <xf numFmtId="164" fontId="15" fillId="0" borderId="110" xfId="3" applyNumberFormat="1" applyFont="1" applyFill="1" applyBorder="1" applyAlignment="1">
      <alignment horizontal="center" vertical="center" wrapText="1"/>
    </xf>
    <xf numFmtId="164" fontId="15" fillId="0" borderId="111" xfId="3" applyNumberFormat="1" applyFont="1" applyBorder="1" applyAlignment="1">
      <alignment horizontal="center"/>
    </xf>
    <xf numFmtId="164" fontId="1" fillId="2" borderId="58" xfId="0" applyNumberFormat="1" applyFont="1" applyFill="1" applyBorder="1" applyAlignment="1" applyProtection="1">
      <alignment horizontal="center" vertical="center" shrinkToFit="1"/>
    </xf>
    <xf numFmtId="164" fontId="1" fillId="2" borderId="93" xfId="0" applyNumberFormat="1" applyFont="1" applyFill="1" applyBorder="1" applyAlignment="1" applyProtection="1">
      <alignment horizontal="center" vertical="center" shrinkToFit="1"/>
    </xf>
    <xf numFmtId="164" fontId="1" fillId="2" borderId="94" xfId="0" applyNumberFormat="1" applyFont="1" applyFill="1" applyBorder="1" applyAlignment="1" applyProtection="1">
      <alignment horizontal="center" vertical="center" shrinkToFit="1"/>
    </xf>
    <xf numFmtId="164" fontId="1" fillId="2" borderId="95" xfId="0" applyNumberFormat="1" applyFont="1" applyFill="1" applyBorder="1" applyAlignment="1" applyProtection="1">
      <alignment horizontal="center" vertical="center" shrinkToFit="1"/>
    </xf>
    <xf numFmtId="164" fontId="13" fillId="3" borderId="105" xfId="1" quotePrefix="1" applyNumberFormat="1" applyFont="1" applyFill="1" applyBorder="1" applyAlignment="1" applyProtection="1">
      <alignment horizontal="center" vertical="center"/>
    </xf>
    <xf numFmtId="164" fontId="13" fillId="3" borderId="106" xfId="1" quotePrefix="1" applyNumberFormat="1" applyFont="1" applyFill="1" applyBorder="1" applyAlignment="1" applyProtection="1">
      <alignment horizontal="center" vertical="center"/>
    </xf>
    <xf numFmtId="164" fontId="15" fillId="0" borderId="107" xfId="3" applyNumberFormat="1" applyFont="1" applyBorder="1" applyAlignment="1">
      <alignment horizontal="center" vertical="center"/>
    </xf>
    <xf numFmtId="164" fontId="13" fillId="3" borderId="108" xfId="1" quotePrefix="1" applyNumberFormat="1" applyFont="1" applyFill="1" applyBorder="1" applyAlignment="1" applyProtection="1">
      <alignment horizontal="center" vertical="center"/>
    </xf>
    <xf numFmtId="164" fontId="13" fillId="3" borderId="39" xfId="1" quotePrefix="1" applyNumberFormat="1" applyFont="1" applyFill="1" applyBorder="1" applyAlignment="1" applyProtection="1">
      <alignment horizontal="center" vertical="center"/>
    </xf>
    <xf numFmtId="164" fontId="13" fillId="3" borderId="40" xfId="1" quotePrefix="1" applyNumberFormat="1" applyFont="1" applyFill="1" applyBorder="1" applyAlignment="1" applyProtection="1">
      <alignment horizontal="center" vertical="center"/>
    </xf>
    <xf numFmtId="164" fontId="13" fillId="0" borderId="108" xfId="1" applyNumberFormat="1" applyFont="1" applyFill="1" applyBorder="1" applyAlignment="1" applyProtection="1">
      <alignment horizontal="center" vertical="center"/>
    </xf>
    <xf numFmtId="164" fontId="13" fillId="0" borderId="39" xfId="1" applyNumberFormat="1" applyFont="1" applyFill="1" applyBorder="1" applyAlignment="1" applyProtection="1">
      <alignment horizontal="center" vertical="center"/>
    </xf>
    <xf numFmtId="164" fontId="13" fillId="0" borderId="40" xfId="1" applyNumberFormat="1" applyFont="1" applyFill="1" applyBorder="1" applyAlignment="1" applyProtection="1">
      <alignment horizontal="center" vertical="center"/>
    </xf>
    <xf numFmtId="164" fontId="15" fillId="0" borderId="40" xfId="3" applyNumberFormat="1" applyFont="1" applyBorder="1" applyAlignment="1">
      <alignment horizontal="center" vertical="center"/>
    </xf>
    <xf numFmtId="164" fontId="15" fillId="0" borderId="39" xfId="3" applyNumberFormat="1" applyFont="1" applyFill="1" applyBorder="1" applyAlignment="1">
      <alignment horizontal="center" vertical="center"/>
    </xf>
    <xf numFmtId="164" fontId="15" fillId="0" borderId="40" xfId="3" applyNumberFormat="1" applyFont="1" applyFill="1" applyBorder="1" applyAlignment="1">
      <alignment horizontal="center" vertical="center"/>
    </xf>
    <xf numFmtId="164" fontId="13" fillId="3" borderId="108" xfId="1" applyNumberFormat="1" applyFont="1" applyFill="1" applyBorder="1" applyAlignment="1" applyProtection="1">
      <alignment horizontal="center" vertical="center"/>
    </xf>
    <xf numFmtId="164" fontId="13" fillId="3" borderId="39" xfId="1" applyNumberFormat="1" applyFont="1" applyFill="1" applyBorder="1" applyAlignment="1" applyProtection="1">
      <alignment horizontal="center" vertical="center"/>
    </xf>
    <xf numFmtId="164" fontId="13" fillId="0" borderId="108" xfId="0" applyNumberFormat="1" applyFont="1" applyFill="1" applyBorder="1" applyAlignment="1" applyProtection="1">
      <alignment horizontal="center" vertical="center"/>
    </xf>
    <xf numFmtId="164" fontId="13" fillId="0" borderId="39" xfId="0" applyNumberFormat="1" applyFont="1" applyFill="1" applyBorder="1" applyAlignment="1" applyProtection="1">
      <alignment horizontal="center" vertical="center"/>
    </xf>
    <xf numFmtId="164" fontId="15" fillId="0" borderId="40" xfId="3" applyNumberFormat="1" applyFont="1" applyFill="1" applyBorder="1" applyAlignment="1">
      <alignment horizontal="center" vertical="center" wrapText="1"/>
    </xf>
    <xf numFmtId="164" fontId="13" fillId="0" borderId="109" xfId="0" applyNumberFormat="1" applyFont="1" applyFill="1" applyBorder="1" applyAlignment="1" applyProtection="1">
      <alignment horizontal="center" vertical="center"/>
    </xf>
    <xf numFmtId="164" fontId="13" fillId="0" borderId="110" xfId="0" applyNumberFormat="1" applyFont="1" applyFill="1" applyBorder="1" applyAlignment="1" applyProtection="1">
      <alignment horizontal="center" vertical="center"/>
    </xf>
    <xf numFmtId="164" fontId="15" fillId="0" borderId="111" xfId="3" applyNumberFormat="1" applyFont="1" applyFill="1" applyBorder="1" applyAlignment="1">
      <alignment horizontal="center" vertical="center" wrapText="1"/>
    </xf>
    <xf numFmtId="164" fontId="1" fillId="2" borderId="96" xfId="0" applyNumberFormat="1" applyFont="1" applyFill="1" applyBorder="1" applyAlignment="1" applyProtection="1">
      <alignment horizontal="center" vertical="center"/>
    </xf>
    <xf numFmtId="164" fontId="1" fillId="0" borderId="60" xfId="0" applyNumberFormat="1" applyFont="1" applyFill="1" applyBorder="1" applyAlignment="1" applyProtection="1">
      <alignment horizontal="center" vertical="center"/>
    </xf>
    <xf numFmtId="164" fontId="1" fillId="0" borderId="97" xfId="0" applyNumberFormat="1" applyFont="1" applyFill="1" applyBorder="1" applyAlignment="1" applyProtection="1">
      <alignment horizontal="center" vertical="center"/>
    </xf>
    <xf numFmtId="164" fontId="1" fillId="0" borderId="98" xfId="0" applyNumberFormat="1" applyFont="1" applyFill="1" applyBorder="1" applyAlignment="1" applyProtection="1">
      <alignment horizontal="center" vertical="center"/>
    </xf>
    <xf numFmtId="164" fontId="1" fillId="0" borderId="99" xfId="0" applyNumberFormat="1" applyFont="1" applyFill="1" applyBorder="1" applyAlignment="1" applyProtection="1">
      <alignment horizontal="center" vertical="center"/>
    </xf>
    <xf numFmtId="164" fontId="13" fillId="0" borderId="59" xfId="1" quotePrefix="1" applyNumberFormat="1" applyFont="1" applyFill="1" applyBorder="1" applyAlignment="1" applyProtection="1">
      <alignment horizontal="center" vertical="center"/>
    </xf>
    <xf numFmtId="164" fontId="13" fillId="0" borderId="100" xfId="1" quotePrefix="1" applyNumberFormat="1" applyFont="1" applyFill="1" applyBorder="1" applyAlignment="1" applyProtection="1">
      <alignment horizontal="center" vertical="center"/>
    </xf>
    <xf numFmtId="164" fontId="15" fillId="0" borderId="92" xfId="3" applyNumberFormat="1" applyFont="1" applyBorder="1"/>
    <xf numFmtId="164" fontId="1" fillId="0" borderId="101" xfId="0" applyNumberFormat="1" applyFont="1" applyFill="1" applyBorder="1" applyAlignment="1" applyProtection="1">
      <alignment horizontal="center" vertical="center"/>
    </xf>
    <xf numFmtId="164" fontId="13" fillId="0" borderId="61" xfId="0" quotePrefix="1" applyNumberFormat="1" applyFont="1" applyFill="1" applyBorder="1" applyAlignment="1" applyProtection="1">
      <alignment horizontal="center" vertical="center"/>
    </xf>
    <xf numFmtId="164" fontId="13" fillId="0" borderId="100" xfId="0" quotePrefix="1" applyNumberFormat="1" applyFont="1" applyFill="1" applyBorder="1" applyAlignment="1" applyProtection="1">
      <alignment horizontal="center" vertical="center"/>
    </xf>
    <xf numFmtId="164" fontId="15" fillId="0" borderId="102" xfId="3" applyNumberFormat="1" applyFont="1" applyBorder="1" applyAlignment="1">
      <alignment horizontal="center" vertical="center"/>
    </xf>
    <xf numFmtId="164" fontId="1" fillId="2" borderId="58" xfId="0" quotePrefix="1" applyNumberFormat="1" applyFont="1" applyFill="1" applyBorder="1" applyAlignment="1" applyProtection="1">
      <alignment horizontal="center" vertical="center"/>
    </xf>
    <xf numFmtId="164" fontId="1" fillId="2" borderId="96" xfId="0" quotePrefix="1" applyNumberFormat="1" applyFont="1" applyFill="1" applyBorder="1" applyAlignment="1" applyProtection="1">
      <alignment horizontal="center" vertical="center"/>
    </xf>
    <xf numFmtId="164" fontId="1" fillId="2" borderId="94" xfId="0" quotePrefix="1" applyNumberFormat="1" applyFont="1" applyFill="1" applyBorder="1" applyAlignment="1" applyProtection="1">
      <alignment horizontal="center" vertical="center"/>
    </xf>
    <xf numFmtId="164" fontId="1" fillId="2" borderId="95" xfId="0" quotePrefix="1" applyNumberFormat="1" applyFont="1" applyFill="1" applyBorder="1" applyAlignment="1" applyProtection="1">
      <alignment horizontal="center" vertical="center"/>
    </xf>
    <xf numFmtId="164" fontId="13" fillId="0" borderId="62" xfId="0" quotePrefix="1" applyNumberFormat="1" applyFont="1" applyFill="1" applyBorder="1" applyAlignment="1" applyProtection="1">
      <alignment horizontal="center" vertical="center"/>
    </xf>
    <xf numFmtId="164" fontId="13" fillId="0" borderId="103" xfId="0" quotePrefix="1" applyNumberFormat="1" applyFont="1" applyFill="1" applyBorder="1" applyAlignment="1" applyProtection="1">
      <alignment horizontal="center" vertical="center"/>
    </xf>
    <xf numFmtId="164" fontId="15" fillId="0" borderId="104" xfId="3" applyNumberFormat="1" applyFont="1" applyBorder="1" applyAlignment="1">
      <alignment horizontal="center" vertical="center"/>
    </xf>
    <xf numFmtId="164" fontId="1" fillId="2" borderId="84" xfId="0" quotePrefix="1" applyNumberFormat="1" applyFont="1" applyFill="1" applyBorder="1" applyAlignment="1" applyProtection="1">
      <alignment horizontal="center" vertical="center"/>
    </xf>
    <xf numFmtId="164" fontId="1" fillId="2" borderId="85" xfId="0" quotePrefix="1" applyNumberFormat="1" applyFont="1" applyFill="1" applyBorder="1" applyAlignment="1" applyProtection="1">
      <alignment horizontal="center" vertical="center"/>
    </xf>
    <xf numFmtId="164" fontId="1" fillId="2" borderId="87" xfId="0" quotePrefix="1" applyNumberFormat="1" applyFont="1" applyFill="1" applyBorder="1" applyAlignment="1" applyProtection="1">
      <alignment horizontal="center" vertical="center"/>
    </xf>
    <xf numFmtId="164" fontId="13" fillId="0" borderId="105" xfId="1" quotePrefix="1" applyNumberFormat="1" applyFont="1" applyFill="1" applyBorder="1" applyAlignment="1" applyProtection="1">
      <alignment horizontal="center" vertical="center"/>
    </xf>
    <xf numFmtId="164" fontId="13" fillId="0" borderId="106" xfId="1" quotePrefix="1" applyNumberFormat="1" applyFont="1" applyFill="1" applyBorder="1" applyAlignment="1" applyProtection="1">
      <alignment horizontal="center" vertical="center"/>
    </xf>
    <xf numFmtId="164" fontId="15" fillId="0" borderId="107" xfId="3" applyNumberFormat="1" applyFont="1" applyBorder="1" applyAlignment="1">
      <alignment vertical="center"/>
    </xf>
    <xf numFmtId="164" fontId="13" fillId="0" borderId="108" xfId="1" quotePrefix="1" applyNumberFormat="1" applyFont="1" applyFill="1" applyBorder="1" applyAlignment="1" applyProtection="1">
      <alignment horizontal="center" vertical="center"/>
    </xf>
    <xf numFmtId="164" fontId="13" fillId="0" borderId="39" xfId="1" quotePrefix="1" applyNumberFormat="1" applyFont="1" applyFill="1" applyBorder="1" applyAlignment="1" applyProtection="1">
      <alignment horizontal="center" vertical="center"/>
    </xf>
    <xf numFmtId="164" fontId="15" fillId="0" borderId="40" xfId="3" applyNumberFormat="1" applyFont="1" applyBorder="1" applyAlignment="1">
      <alignment vertical="center"/>
    </xf>
    <xf numFmtId="164" fontId="13" fillId="3" borderId="109" xfId="1" quotePrefix="1" applyNumberFormat="1" applyFont="1" applyFill="1" applyBorder="1" applyAlignment="1" applyProtection="1">
      <alignment horizontal="center" vertical="center"/>
    </xf>
    <xf numFmtId="164" fontId="13" fillId="3" borderId="110" xfId="1" quotePrefix="1" applyNumberFormat="1" applyFont="1" applyFill="1" applyBorder="1" applyAlignment="1" applyProtection="1">
      <alignment horizontal="center" vertical="center"/>
    </xf>
    <xf numFmtId="164" fontId="15" fillId="0" borderId="111" xfId="3" applyNumberFormat="1" applyFont="1" applyBorder="1" applyAlignment="1">
      <alignment vertical="center"/>
    </xf>
    <xf numFmtId="164" fontId="1" fillId="2" borderId="114" xfId="0" applyNumberFormat="1" applyFont="1" applyFill="1" applyBorder="1" applyAlignment="1" applyProtection="1">
      <alignment horizontal="center" vertical="center"/>
    </xf>
    <xf numFmtId="164" fontId="1" fillId="2" borderId="115" xfId="0" applyNumberFormat="1" applyFont="1" applyFill="1" applyBorder="1" applyAlignment="1" applyProtection="1">
      <alignment horizontal="center" vertical="center"/>
    </xf>
    <xf numFmtId="164" fontId="1" fillId="2" borderId="50" xfId="0" applyNumberFormat="1" applyFont="1" applyFill="1" applyBorder="1" applyAlignment="1" applyProtection="1">
      <alignment horizontal="center" vertical="center"/>
    </xf>
    <xf numFmtId="164" fontId="1" fillId="2" borderId="51" xfId="0" applyNumberFormat="1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 wrapText="1" indent="1"/>
    </xf>
    <xf numFmtId="0" fontId="5" fillId="0" borderId="2" xfId="0" applyFont="1" applyFill="1" applyBorder="1" applyAlignment="1">
      <alignment horizontal="left" vertical="center" inden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49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3" fillId="0" borderId="53" xfId="0" applyFont="1" applyFill="1" applyBorder="1" applyAlignment="1" applyProtection="1">
      <alignment horizontal="left" vertical="center"/>
    </xf>
    <xf numFmtId="0" fontId="16" fillId="0" borderId="123" xfId="2" applyFont="1" applyFill="1" applyBorder="1" applyAlignment="1">
      <alignment horizontal="left" wrapText="1" indent="1"/>
    </xf>
    <xf numFmtId="0" fontId="16" fillId="0" borderId="124" xfId="2" applyFont="1" applyFill="1" applyBorder="1" applyAlignment="1">
      <alignment horizontal="left" wrapText="1" indent="1"/>
    </xf>
    <xf numFmtId="0" fontId="16" fillId="0" borderId="125" xfId="2" applyFont="1" applyFill="1" applyBorder="1" applyAlignment="1">
      <alignment horizontal="left" wrapText="1" indent="1"/>
    </xf>
    <xf numFmtId="0" fontId="3" fillId="2" borderId="12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>
      <alignment horizontal="left" vertical="center" indent="1"/>
    </xf>
    <xf numFmtId="0" fontId="15" fillId="0" borderId="127" xfId="4" applyFont="1" applyFill="1" applyBorder="1" applyAlignment="1">
      <alignment horizontal="center" vertical="center" wrapText="1"/>
    </xf>
    <xf numFmtId="164" fontId="1" fillId="0" borderId="128" xfId="0" quotePrefix="1" applyNumberFormat="1" applyFont="1" applyFill="1" applyBorder="1" applyAlignment="1" applyProtection="1">
      <alignment horizontal="center" vertical="center"/>
    </xf>
    <xf numFmtId="164" fontId="15" fillId="0" borderId="129" xfId="3" applyNumberFormat="1" applyFont="1" applyFill="1" applyBorder="1" applyAlignment="1">
      <alignment horizontal="center" vertical="center" wrapText="1"/>
    </xf>
    <xf numFmtId="0" fontId="1" fillId="0" borderId="130" xfId="0" applyFont="1" applyFill="1" applyBorder="1" applyAlignment="1">
      <alignment horizontal="center" vertical="center" wrapText="1"/>
    </xf>
    <xf numFmtId="0" fontId="15" fillId="0" borderId="131" xfId="4" applyFont="1" applyFill="1" applyBorder="1" applyAlignment="1">
      <alignment horizontal="center" vertical="center" wrapText="1"/>
    </xf>
    <xf numFmtId="164" fontId="15" fillId="0" borderId="132" xfId="3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 indent="1"/>
    </xf>
    <xf numFmtId="0" fontId="5" fillId="0" borderId="8" xfId="0" applyFont="1" applyFill="1" applyBorder="1" applyAlignment="1" applyProtection="1">
      <alignment horizontal="left" vertical="center" wrapText="1" inden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16" fillId="0" borderId="133" xfId="3" applyFont="1" applyFill="1" applyBorder="1" applyAlignment="1">
      <alignment horizontal="left" wrapText="1" indent="1"/>
    </xf>
    <xf numFmtId="0" fontId="3" fillId="0" borderId="19" xfId="0" applyFont="1" applyFill="1" applyBorder="1" applyAlignment="1" applyProtection="1">
      <alignment horizontal="left" vertical="center"/>
    </xf>
    <xf numFmtId="164" fontId="15" fillId="0" borderId="134" xfId="3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horizontal="left" vertical="center" indent="1"/>
    </xf>
    <xf numFmtId="2" fontId="1" fillId="0" borderId="35" xfId="0" quotePrefix="1" applyNumberFormat="1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164" fontId="1" fillId="2" borderId="135" xfId="0" quotePrefix="1" applyNumberFormat="1" applyFont="1" applyFill="1" applyBorder="1" applyAlignment="1" applyProtection="1">
      <alignment horizontal="center" vertical="center"/>
    </xf>
    <xf numFmtId="0" fontId="1" fillId="2" borderId="136" xfId="0" quotePrefix="1" applyFont="1" applyFill="1" applyBorder="1" applyAlignment="1" applyProtection="1">
      <alignment horizontal="center" vertical="center"/>
    </xf>
    <xf numFmtId="2" fontId="1" fillId="2" borderId="136" xfId="0" quotePrefix="1" applyNumberFormat="1" applyFont="1" applyFill="1" applyBorder="1" applyAlignment="1" applyProtection="1">
      <alignment horizontal="center" vertical="center"/>
    </xf>
    <xf numFmtId="0" fontId="5" fillId="0" borderId="137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 indent="1" shrinkToFit="1"/>
    </xf>
    <xf numFmtId="0" fontId="3" fillId="6" borderId="138" xfId="0" applyFont="1" applyFill="1" applyBorder="1" applyAlignment="1" applyProtection="1">
      <alignment horizontal="center" vertical="center"/>
    </xf>
    <xf numFmtId="3" fontId="1" fillId="6" borderId="139" xfId="0" applyNumberFormat="1" applyFont="1" applyFill="1" applyBorder="1" applyAlignment="1" applyProtection="1">
      <alignment horizontal="center" vertical="center"/>
    </xf>
    <xf numFmtId="164" fontId="1" fillId="6" borderId="140" xfId="0" applyNumberFormat="1" applyFont="1" applyFill="1" applyBorder="1" applyAlignment="1" applyProtection="1">
      <alignment horizontal="center" vertical="center"/>
    </xf>
    <xf numFmtId="164" fontId="1" fillId="6" borderId="141" xfId="0" applyNumberFormat="1" applyFont="1" applyFill="1" applyBorder="1" applyAlignment="1" applyProtection="1">
      <alignment horizontal="center" vertical="center"/>
    </xf>
    <xf numFmtId="164" fontId="1" fillId="6" borderId="142" xfId="0" applyNumberFormat="1" applyFont="1" applyFill="1" applyBorder="1" applyAlignment="1" applyProtection="1">
      <alignment horizontal="center" vertical="center"/>
    </xf>
    <xf numFmtId="164" fontId="1" fillId="6" borderId="143" xfId="0" applyNumberFormat="1" applyFont="1" applyFill="1" applyBorder="1" applyAlignment="1" applyProtection="1">
      <alignment horizontal="center" vertical="center"/>
    </xf>
    <xf numFmtId="3" fontId="1" fillId="6" borderId="144" xfId="0" applyNumberFormat="1" applyFont="1" applyFill="1" applyBorder="1" applyAlignment="1" applyProtection="1">
      <alignment horizontal="center" vertical="center"/>
    </xf>
    <xf numFmtId="2" fontId="1" fillId="6" borderId="144" xfId="0" applyNumberFormat="1" applyFont="1" applyFill="1" applyBorder="1" applyAlignment="1" applyProtection="1">
      <alignment horizontal="center" vertical="center"/>
    </xf>
    <xf numFmtId="0" fontId="16" fillId="0" borderId="145" xfId="3" applyFont="1" applyFill="1" applyBorder="1" applyAlignment="1">
      <alignment horizontal="left" wrapText="1" indent="1"/>
    </xf>
    <xf numFmtId="0" fontId="15" fillId="0" borderId="146" xfId="4" applyFont="1" applyFill="1" applyBorder="1" applyAlignment="1">
      <alignment horizontal="center" vertical="center" wrapText="1"/>
    </xf>
    <xf numFmtId="164" fontId="13" fillId="3" borderId="147" xfId="1" quotePrefix="1" applyNumberFormat="1" applyFont="1" applyFill="1" applyBorder="1" applyAlignment="1" applyProtection="1">
      <alignment horizontal="center" vertical="center"/>
    </xf>
    <xf numFmtId="164" fontId="13" fillId="3" borderId="45" xfId="1" quotePrefix="1" applyNumberFormat="1" applyFont="1" applyFill="1" applyBorder="1" applyAlignment="1" applyProtection="1">
      <alignment horizontal="center" vertical="center"/>
    </xf>
    <xf numFmtId="164" fontId="15" fillId="0" borderId="46" xfId="3" applyNumberFormat="1" applyFont="1" applyBorder="1" applyAlignment="1">
      <alignment horizontal="center" vertical="center"/>
    </xf>
    <xf numFmtId="0" fontId="16" fillId="0" borderId="148" xfId="3" applyFont="1" applyFill="1" applyBorder="1" applyAlignment="1">
      <alignment horizontal="left" wrapText="1" indent="1"/>
    </xf>
    <xf numFmtId="0" fontId="15" fillId="0" borderId="149" xfId="4" applyFont="1" applyFill="1" applyBorder="1" applyAlignment="1">
      <alignment horizontal="center" vertical="center" wrapText="1"/>
    </xf>
    <xf numFmtId="164" fontId="13" fillId="3" borderId="150" xfId="1" applyNumberFormat="1" applyFont="1" applyFill="1" applyBorder="1" applyAlignment="1" applyProtection="1">
      <alignment horizontal="center" vertical="center"/>
    </xf>
    <xf numFmtId="164" fontId="13" fillId="3" borderId="151" xfId="1" applyNumberFormat="1" applyFont="1" applyFill="1" applyBorder="1" applyAlignment="1" applyProtection="1">
      <alignment horizontal="center" vertical="center"/>
    </xf>
    <xf numFmtId="164" fontId="15" fillId="0" borderId="151" xfId="3" applyNumberFormat="1" applyFont="1" applyBorder="1" applyAlignment="1">
      <alignment horizontal="center" vertical="center"/>
    </xf>
    <xf numFmtId="164" fontId="15" fillId="0" borderId="151" xfId="3" applyNumberFormat="1" applyFont="1" applyFill="1" applyBorder="1" applyAlignment="1">
      <alignment horizontal="center" vertical="center" wrapText="1"/>
    </xf>
    <xf numFmtId="164" fontId="15" fillId="0" borderId="152" xfId="3" applyNumberFormat="1" applyFont="1" applyBorder="1" applyAlignment="1">
      <alignment horizontal="center" vertical="center"/>
    </xf>
    <xf numFmtId="3" fontId="1" fillId="3" borderId="144" xfId="1" quotePrefix="1" applyNumberFormat="1" applyFont="1" applyFill="1" applyBorder="1" applyAlignment="1" applyProtection="1">
      <alignment horizontal="center" vertical="center"/>
    </xf>
    <xf numFmtId="0" fontId="1" fillId="3" borderId="153" xfId="1" quotePrefix="1" applyNumberFormat="1" applyFont="1" applyFill="1" applyBorder="1" applyAlignment="1" applyProtection="1">
      <alignment horizontal="center" vertical="center"/>
    </xf>
    <xf numFmtId="2" fontId="1" fillId="3" borderId="144" xfId="1" quotePrefix="1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left" vertical="center" wrapText="1" indent="1"/>
    </xf>
    <xf numFmtId="0" fontId="16" fillId="0" borderId="2" xfId="3" applyFont="1" applyFill="1" applyBorder="1" applyAlignment="1">
      <alignment horizontal="left" wrapText="1" indent="1"/>
    </xf>
    <xf numFmtId="0" fontId="16" fillId="0" borderId="8" xfId="2" applyFont="1" applyFill="1" applyBorder="1" applyAlignment="1">
      <alignment horizontal="left" wrapText="1" indent="1"/>
    </xf>
    <xf numFmtId="0" fontId="16" fillId="0" borderId="19" xfId="2" applyFont="1" applyFill="1" applyBorder="1" applyAlignment="1">
      <alignment horizontal="left" wrapText="1" indent="1"/>
    </xf>
    <xf numFmtId="0" fontId="16" fillId="0" borderId="2" xfId="2" applyFont="1" applyFill="1" applyBorder="1" applyAlignment="1">
      <alignment horizontal="left" wrapText="1" indent="1"/>
    </xf>
    <xf numFmtId="0" fontId="1" fillId="0" borderId="13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 indent="1"/>
    </xf>
    <xf numFmtId="0" fontId="22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79" xfId="0" applyNumberFormat="1" applyFont="1" applyBorder="1" applyAlignment="1">
      <alignment horizontal="center" vertical="center" wrapText="1"/>
    </xf>
    <xf numFmtId="49" fontId="1" fillId="0" borderId="180" xfId="0" applyNumberFormat="1" applyFont="1" applyBorder="1" applyAlignment="1">
      <alignment horizontal="center" vertical="center" wrapText="1"/>
    </xf>
    <xf numFmtId="49" fontId="1" fillId="0" borderId="181" xfId="0" applyNumberFormat="1" applyFont="1" applyBorder="1" applyAlignment="1">
      <alignment horizontal="center" vertical="center" wrapText="1"/>
    </xf>
    <xf numFmtId="0" fontId="24" fillId="0" borderId="181" xfId="2" applyFont="1" applyFill="1" applyBorder="1" applyAlignment="1">
      <alignment horizontal="center" vertical="center" wrapText="1"/>
    </xf>
    <xf numFmtId="49" fontId="1" fillId="0" borderId="182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8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24" fillId="0" borderId="184" xfId="5" applyFont="1" applyFill="1" applyBorder="1" applyAlignment="1">
      <alignment horizontal="center" vertical="center"/>
    </xf>
    <xf numFmtId="0" fontId="24" fillId="0" borderId="185" xfId="5" applyFont="1" applyFill="1" applyBorder="1" applyAlignment="1">
      <alignment horizontal="center" vertical="center"/>
    </xf>
    <xf numFmtId="0" fontId="24" fillId="0" borderId="185" xfId="5" applyNumberFormat="1" applyFont="1" applyFill="1" applyBorder="1" applyAlignment="1">
      <alignment horizontal="center" vertical="center"/>
    </xf>
    <xf numFmtId="0" fontId="24" fillId="0" borderId="186" xfId="5" applyNumberFormat="1" applyFont="1" applyFill="1" applyBorder="1" applyAlignment="1">
      <alignment horizontal="center" vertical="center"/>
    </xf>
    <xf numFmtId="0" fontId="3" fillId="0" borderId="187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88" xfId="0" applyFont="1" applyBorder="1" applyAlignment="1">
      <alignment horizontal="center" vertical="center" wrapText="1"/>
    </xf>
    <xf numFmtId="0" fontId="1" fillId="0" borderId="189" xfId="0" applyFont="1" applyBorder="1" applyAlignment="1">
      <alignment horizontal="center" vertical="center" wrapText="1"/>
    </xf>
    <xf numFmtId="0" fontId="1" fillId="0" borderId="190" xfId="0" applyFont="1" applyBorder="1" applyAlignment="1">
      <alignment horizontal="center" vertical="center" wrapText="1"/>
    </xf>
    <xf numFmtId="0" fontId="1" fillId="0" borderId="19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192" xfId="0" applyFont="1" applyBorder="1" applyAlignment="1">
      <alignment horizontal="center" vertical="center" wrapText="1"/>
    </xf>
    <xf numFmtId="0" fontId="1" fillId="0" borderId="193" xfId="0" applyFont="1" applyBorder="1" applyAlignment="1">
      <alignment horizontal="center" vertical="center" wrapText="1"/>
    </xf>
    <xf numFmtId="0" fontId="1" fillId="0" borderId="193" xfId="0" applyNumberFormat="1" applyFont="1" applyBorder="1" applyAlignment="1">
      <alignment horizontal="center" vertical="center" wrapText="1"/>
    </xf>
    <xf numFmtId="0" fontId="1" fillId="0" borderId="19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indent="1"/>
    </xf>
    <xf numFmtId="0" fontId="13" fillId="0" borderId="195" xfId="0" applyFont="1" applyBorder="1" applyAlignment="1">
      <alignment horizontal="center" vertical="center"/>
    </xf>
    <xf numFmtId="0" fontId="15" fillId="0" borderId="156" xfId="2" applyFont="1" applyFill="1" applyBorder="1" applyAlignment="1">
      <alignment horizontal="center" vertical="center" wrapText="1"/>
    </xf>
    <xf numFmtId="0" fontId="15" fillId="0" borderId="196" xfId="2" applyFont="1" applyFill="1" applyBorder="1" applyAlignment="1">
      <alignment horizontal="center" vertical="center" wrapText="1"/>
    </xf>
    <xf numFmtId="0" fontId="1" fillId="0" borderId="196" xfId="0" applyFont="1" applyFill="1" applyBorder="1" applyAlignment="1">
      <alignment horizontal="center" vertical="center" wrapText="1"/>
    </xf>
    <xf numFmtId="0" fontId="15" fillId="0" borderId="196" xfId="2" applyFont="1" applyBorder="1" applyAlignment="1">
      <alignment horizontal="center" vertical="center"/>
    </xf>
    <xf numFmtId="0" fontId="1" fillId="0" borderId="19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8" xfId="0" applyFont="1" applyFill="1" applyBorder="1" applyAlignment="1">
      <alignment horizontal="center" vertical="center" wrapText="1"/>
    </xf>
    <xf numFmtId="0" fontId="1" fillId="0" borderId="198" xfId="0" applyNumberFormat="1" applyFont="1" applyFill="1" applyBorder="1" applyAlignment="1">
      <alignment horizontal="center" vertical="center" wrapText="1"/>
    </xf>
    <xf numFmtId="0" fontId="1" fillId="0" borderId="199" xfId="0" applyNumberFormat="1" applyFont="1" applyFill="1" applyBorder="1" applyAlignment="1">
      <alignment horizontal="center" vertical="center" wrapText="1"/>
    </xf>
    <xf numFmtId="0" fontId="5" fillId="0" borderId="156" xfId="0" applyFont="1" applyFill="1" applyBorder="1" applyAlignment="1" applyProtection="1">
      <alignment horizontal="left" vertical="center" indent="1" shrinkToFit="1"/>
    </xf>
    <xf numFmtId="0" fontId="1" fillId="0" borderId="156" xfId="0" quotePrefix="1" applyFont="1" applyFill="1" applyBorder="1" applyAlignment="1" applyProtection="1">
      <alignment horizontal="center" vertical="center"/>
    </xf>
    <xf numFmtId="0" fontId="1" fillId="0" borderId="196" xfId="0" quotePrefix="1" applyFont="1" applyFill="1" applyBorder="1" applyAlignment="1" applyProtection="1">
      <alignment horizontal="center" vertical="center"/>
    </xf>
    <xf numFmtId="0" fontId="1" fillId="0" borderId="197" xfId="0" quotePrefix="1" applyFont="1" applyFill="1" applyBorder="1" applyAlignment="1" applyProtection="1">
      <alignment horizontal="center" vertical="center"/>
    </xf>
    <xf numFmtId="0" fontId="1" fillId="0" borderId="0" xfId="0" quotePrefix="1" applyFont="1" applyFill="1" applyBorder="1" applyAlignment="1" applyProtection="1">
      <alignment horizontal="center" vertical="center"/>
    </xf>
    <xf numFmtId="0" fontId="5" fillId="0" borderId="156" xfId="0" applyFont="1" applyFill="1" applyBorder="1" applyAlignment="1" applyProtection="1">
      <alignment horizontal="left" vertical="center" indent="1"/>
    </xf>
    <xf numFmtId="0" fontId="13" fillId="0" borderId="200" xfId="0" applyFont="1" applyBorder="1" applyAlignment="1">
      <alignment horizontal="center" vertical="center"/>
    </xf>
    <xf numFmtId="0" fontId="15" fillId="0" borderId="187" xfId="3" applyFont="1" applyFill="1" applyBorder="1" applyAlignment="1">
      <alignment horizontal="center" vertical="center" wrapText="1"/>
    </xf>
    <xf numFmtId="0" fontId="15" fillId="0" borderId="201" xfId="3" applyFont="1" applyFill="1" applyBorder="1" applyAlignment="1">
      <alignment horizontal="center" vertical="center" wrapText="1"/>
    </xf>
    <xf numFmtId="0" fontId="1" fillId="0" borderId="201" xfId="0" quotePrefix="1" applyFont="1" applyFill="1" applyBorder="1" applyAlignment="1" applyProtection="1">
      <alignment horizontal="center" vertical="center"/>
    </xf>
    <xf numFmtId="0" fontId="15" fillId="0" borderId="201" xfId="2" applyFont="1" applyFill="1" applyBorder="1" applyAlignment="1">
      <alignment horizontal="center" vertical="center" wrapText="1"/>
    </xf>
    <xf numFmtId="0" fontId="15" fillId="0" borderId="201" xfId="2" applyFont="1" applyBorder="1" applyAlignment="1">
      <alignment horizontal="center" vertical="center"/>
    </xf>
    <xf numFmtId="0" fontId="1" fillId="0" borderId="202" xfId="0" quotePrefix="1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3" xfId="0" applyFont="1" applyFill="1" applyBorder="1" applyAlignment="1">
      <alignment horizontal="center" vertical="center" wrapText="1"/>
    </xf>
    <xf numFmtId="0" fontId="1" fillId="0" borderId="203" xfId="0" applyNumberFormat="1" applyFont="1" applyFill="1" applyBorder="1" applyAlignment="1">
      <alignment horizontal="center" vertical="center" wrapText="1"/>
    </xf>
    <xf numFmtId="0" fontId="1" fillId="0" borderId="204" xfId="0" applyNumberFormat="1" applyFont="1" applyFill="1" applyBorder="1" applyAlignment="1">
      <alignment horizontal="center" vertical="center" wrapText="1"/>
    </xf>
    <xf numFmtId="0" fontId="3" fillId="2" borderId="205" xfId="0" applyFont="1" applyFill="1" applyBorder="1" applyAlignment="1" applyProtection="1">
      <alignment horizontal="center" vertical="center"/>
    </xf>
    <xf numFmtId="0" fontId="1" fillId="2" borderId="205" xfId="0" applyFont="1" applyFill="1" applyBorder="1" applyAlignment="1" applyProtection="1">
      <alignment horizontal="center" vertical="center"/>
    </xf>
    <xf numFmtId="0" fontId="1" fillId="2" borderId="181" xfId="0" applyFont="1" applyFill="1" applyBorder="1" applyAlignment="1" applyProtection="1">
      <alignment horizontal="center" vertical="center"/>
    </xf>
    <xf numFmtId="0" fontId="1" fillId="2" borderId="206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07" xfId="0" applyFont="1" applyFill="1" applyBorder="1" applyAlignment="1">
      <alignment horizontal="center" vertical="center" wrapText="1"/>
    </xf>
    <xf numFmtId="0" fontId="1" fillId="2" borderId="20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209" xfId="0" applyFont="1" applyFill="1" applyBorder="1" applyAlignment="1" applyProtection="1">
      <alignment horizontal="left" vertical="center"/>
    </xf>
    <xf numFmtId="0" fontId="1" fillId="0" borderId="209" xfId="0" applyFont="1" applyFill="1" applyBorder="1" applyAlignment="1" applyProtection="1">
      <alignment horizontal="center" vertical="center"/>
    </xf>
    <xf numFmtId="0" fontId="1" fillId="0" borderId="210" xfId="0" applyFont="1" applyFill="1" applyBorder="1" applyAlignment="1" applyProtection="1">
      <alignment horizontal="center" vertical="center"/>
    </xf>
    <xf numFmtId="0" fontId="1" fillId="0" borderId="211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75" xfId="0" applyFont="1" applyFill="1" applyBorder="1" applyAlignment="1" applyProtection="1">
      <alignment horizontal="center" vertical="center"/>
    </xf>
    <xf numFmtId="0" fontId="1" fillId="0" borderId="175" xfId="0" applyNumberFormat="1" applyFont="1" applyFill="1" applyBorder="1" applyAlignment="1" applyProtection="1">
      <alignment horizontal="center" vertical="center"/>
    </xf>
    <xf numFmtId="0" fontId="1" fillId="0" borderId="212" xfId="0" applyNumberFormat="1" applyFont="1" applyFill="1" applyBorder="1" applyAlignment="1" applyProtection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13" fillId="0" borderId="213" xfId="0" applyFont="1" applyBorder="1" applyAlignment="1">
      <alignment horizontal="center" vertical="center"/>
    </xf>
    <xf numFmtId="0" fontId="1" fillId="0" borderId="155" xfId="0" quotePrefix="1" applyFont="1" applyFill="1" applyBorder="1" applyAlignment="1" applyProtection="1">
      <alignment horizontal="center" vertical="center"/>
    </xf>
    <xf numFmtId="0" fontId="1" fillId="0" borderId="5" xfId="0" quotePrefix="1" applyFont="1" applyFill="1" applyBorder="1" applyAlignment="1" applyProtection="1">
      <alignment horizontal="center" vertical="center"/>
    </xf>
    <xf numFmtId="0" fontId="15" fillId="0" borderId="5" xfId="3" applyFont="1" applyBorder="1" applyAlignment="1">
      <alignment horizontal="center" vertical="center"/>
    </xf>
    <xf numFmtId="0" fontId="15" fillId="0" borderId="5" xfId="3" applyFont="1" applyFill="1" applyBorder="1" applyAlignment="1">
      <alignment horizontal="center" vertical="center" wrapText="1"/>
    </xf>
    <xf numFmtId="0" fontId="15" fillId="0" borderId="214" xfId="3" applyFont="1" applyBorder="1" applyAlignment="1">
      <alignment horizontal="center"/>
    </xf>
    <xf numFmtId="0" fontId="1" fillId="0" borderId="4" xfId="0" quotePrefix="1" applyFont="1" applyFill="1" applyBorder="1" applyAlignment="1" applyProtection="1">
      <alignment horizontal="center" vertical="center"/>
    </xf>
    <xf numFmtId="0" fontId="15" fillId="0" borderId="20" xfId="5" applyFont="1" applyFill="1" applyBorder="1" applyAlignment="1">
      <alignment horizontal="center" vertical="center" wrapText="1"/>
    </xf>
    <xf numFmtId="0" fontId="15" fillId="0" borderId="215" xfId="5" applyFont="1" applyBorder="1" applyAlignment="1">
      <alignment horizontal="center" vertical="center"/>
    </xf>
    <xf numFmtId="0" fontId="15" fillId="0" borderId="215" xfId="5" applyFont="1" applyFill="1" applyBorder="1" applyAlignment="1">
      <alignment horizontal="center" vertical="center" wrapText="1"/>
    </xf>
    <xf numFmtId="0" fontId="15" fillId="0" borderId="216" xfId="5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15" fillId="0" borderId="196" xfId="3" applyFont="1" applyBorder="1" applyAlignment="1">
      <alignment horizontal="center" vertical="center"/>
    </xf>
    <xf numFmtId="0" fontId="15" fillId="0" borderId="196" xfId="3" applyFont="1" applyFill="1" applyBorder="1" applyAlignment="1">
      <alignment horizontal="center" vertical="center" wrapText="1"/>
    </xf>
    <xf numFmtId="0" fontId="15" fillId="0" borderId="197" xfId="3" applyFont="1" applyBorder="1" applyAlignment="1">
      <alignment horizontal="center"/>
    </xf>
    <xf numFmtId="0" fontId="1" fillId="0" borderId="2" xfId="0" quotePrefix="1" applyFont="1" applyFill="1" applyBorder="1" applyAlignment="1" applyProtection="1">
      <alignment horizontal="center" vertical="center"/>
    </xf>
    <xf numFmtId="0" fontId="15" fillId="0" borderId="2" xfId="5" applyFont="1" applyBorder="1" applyAlignment="1">
      <alignment horizontal="center" vertical="center"/>
    </xf>
    <xf numFmtId="0" fontId="15" fillId="0" borderId="198" xfId="5" applyFont="1" applyBorder="1" applyAlignment="1">
      <alignment horizontal="center" vertical="center"/>
    </xf>
    <xf numFmtId="0" fontId="15" fillId="0" borderId="198" xfId="5" applyFont="1" applyFill="1" applyBorder="1" applyAlignment="1">
      <alignment horizontal="center" vertical="center" wrapText="1"/>
    </xf>
    <xf numFmtId="0" fontId="15" fillId="0" borderId="199" xfId="5" applyFont="1" applyBorder="1" applyAlignment="1">
      <alignment horizontal="center" vertical="center"/>
    </xf>
    <xf numFmtId="0" fontId="15" fillId="0" borderId="2" xfId="5" applyFont="1" applyFill="1" applyBorder="1" applyAlignment="1">
      <alignment horizontal="center" vertical="center" wrapText="1"/>
    </xf>
    <xf numFmtId="0" fontId="1" fillId="0" borderId="198" xfId="0" quotePrefix="1" applyFont="1" applyFill="1" applyBorder="1" applyAlignment="1" applyProtection="1">
      <alignment horizontal="center" vertical="center"/>
    </xf>
    <xf numFmtId="0" fontId="1" fillId="0" borderId="198" xfId="0" quotePrefix="1" applyNumberFormat="1" applyFont="1" applyFill="1" applyBorder="1" applyAlignment="1" applyProtection="1">
      <alignment horizontal="center" vertical="center"/>
    </xf>
    <xf numFmtId="0" fontId="1" fillId="0" borderId="199" xfId="0" quotePrefix="1" applyNumberFormat="1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left" vertical="center" indent="1"/>
    </xf>
    <xf numFmtId="0" fontId="1" fillId="4" borderId="156" xfId="0" applyFont="1" applyFill="1" applyBorder="1" applyAlignment="1" applyProtection="1">
      <alignment horizontal="center" vertical="center"/>
    </xf>
    <xf numFmtId="0" fontId="1" fillId="4" borderId="196" xfId="0" applyFont="1" applyFill="1" applyBorder="1" applyAlignment="1" applyProtection="1">
      <alignment horizontal="center" vertical="center"/>
    </xf>
    <xf numFmtId="0" fontId="1" fillId="4" borderId="197" xfId="0" applyFont="1" applyFill="1" applyBorder="1" applyAlignment="1" applyProtection="1">
      <alignment horizontal="center" vertical="center"/>
    </xf>
    <xf numFmtId="0" fontId="1" fillId="4" borderId="2" xfId="0" quotePrefix="1" applyFont="1" applyFill="1" applyBorder="1" applyAlignment="1" applyProtection="1">
      <alignment horizontal="center" vertical="center"/>
    </xf>
    <xf numFmtId="0" fontId="1" fillId="4" borderId="198" xfId="0" quotePrefix="1" applyFont="1" applyFill="1" applyBorder="1" applyAlignment="1" applyProtection="1">
      <alignment horizontal="center" vertical="center"/>
    </xf>
    <xf numFmtId="0" fontId="1" fillId="4" borderId="199" xfId="0" quotePrefix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0" fontId="13" fillId="0" borderId="156" xfId="0" quotePrefix="1" applyFont="1" applyFill="1" applyBorder="1" applyAlignment="1" applyProtection="1">
      <alignment horizontal="center" vertical="center"/>
    </xf>
    <xf numFmtId="0" fontId="13" fillId="0" borderId="196" xfId="0" quotePrefix="1" applyFont="1" applyFill="1" applyBorder="1" applyAlignment="1" applyProtection="1">
      <alignment horizontal="center" vertical="center"/>
    </xf>
    <xf numFmtId="0" fontId="15" fillId="0" borderId="199" xfId="5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indent="1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190" xfId="0" applyFont="1" applyFill="1" applyBorder="1" applyAlignment="1" applyProtection="1">
      <alignment horizontal="center" vertical="center"/>
    </xf>
    <xf numFmtId="0" fontId="1" fillId="4" borderId="191" xfId="0" applyFont="1" applyFill="1" applyBorder="1" applyAlignment="1" applyProtection="1">
      <alignment horizontal="center" vertical="center"/>
    </xf>
    <xf numFmtId="0" fontId="1" fillId="4" borderId="8" xfId="0" quotePrefix="1" applyFont="1" applyFill="1" applyBorder="1" applyAlignment="1" applyProtection="1">
      <alignment horizontal="center" vertical="center"/>
    </xf>
    <xf numFmtId="0" fontId="1" fillId="4" borderId="19" xfId="0" quotePrefix="1" applyFont="1" applyFill="1" applyBorder="1" applyAlignment="1" applyProtection="1">
      <alignment horizontal="center" vertical="center"/>
    </xf>
    <xf numFmtId="0" fontId="1" fillId="4" borderId="203" xfId="0" quotePrefix="1" applyFont="1" applyFill="1" applyBorder="1" applyAlignment="1" applyProtection="1">
      <alignment horizontal="center" vertical="center"/>
    </xf>
    <xf numFmtId="0" fontId="1" fillId="4" borderId="204" xfId="0" quotePrefix="1" applyFont="1" applyFill="1" applyBorder="1" applyAlignment="1" applyProtection="1">
      <alignment horizontal="center" vertical="center"/>
    </xf>
    <xf numFmtId="0" fontId="3" fillId="2" borderId="217" xfId="0" applyFont="1" applyFill="1" applyBorder="1" applyAlignment="1" applyProtection="1">
      <alignment horizontal="center" vertical="center"/>
    </xf>
    <xf numFmtId="0" fontId="1" fillId="2" borderId="217" xfId="0" applyFont="1" applyFill="1" applyBorder="1" applyAlignment="1" applyProtection="1">
      <alignment horizontal="center" vertical="center"/>
    </xf>
    <xf numFmtId="0" fontId="1" fillId="2" borderId="218" xfId="0" applyFont="1" applyFill="1" applyBorder="1" applyAlignment="1" applyProtection="1">
      <alignment horizontal="center" vertical="center"/>
    </xf>
    <xf numFmtId="0" fontId="1" fillId="2" borderId="219" xfId="0" applyFont="1" applyFill="1" applyBorder="1" applyAlignment="1" applyProtection="1">
      <alignment horizontal="center" vertical="center"/>
    </xf>
    <xf numFmtId="0" fontId="1" fillId="2" borderId="34" xfId="0" quotePrefix="1" applyFont="1" applyFill="1" applyBorder="1" applyAlignment="1" applyProtection="1">
      <alignment horizontal="center" vertical="center"/>
    </xf>
    <xf numFmtId="0" fontId="1" fillId="2" borderId="126" xfId="0" quotePrefix="1" applyFont="1" applyFill="1" applyBorder="1" applyAlignment="1" applyProtection="1">
      <alignment horizontal="center" vertical="center"/>
    </xf>
    <xf numFmtId="0" fontId="1" fillId="2" borderId="220" xfId="0" quotePrefix="1" applyFont="1" applyFill="1" applyBorder="1" applyAlignment="1" applyProtection="1">
      <alignment horizontal="center" vertical="center"/>
    </xf>
    <xf numFmtId="0" fontId="1" fillId="2" borderId="221" xfId="0" quotePrefix="1" applyFont="1" applyFill="1" applyBorder="1" applyAlignment="1" applyProtection="1">
      <alignment horizontal="center" vertical="center"/>
    </xf>
    <xf numFmtId="0" fontId="1" fillId="0" borderId="222" xfId="0" applyFont="1" applyFill="1" applyBorder="1" applyAlignment="1" applyProtection="1">
      <alignment horizontal="center" vertical="center"/>
    </xf>
    <xf numFmtId="0" fontId="1" fillId="0" borderId="223" xfId="0" applyFont="1" applyFill="1" applyBorder="1" applyAlignment="1" applyProtection="1">
      <alignment horizontal="center" vertical="center"/>
    </xf>
    <xf numFmtId="0" fontId="1" fillId="0" borderId="224" xfId="0" applyFont="1" applyFill="1" applyBorder="1" applyAlignment="1" applyProtection="1">
      <alignment horizontal="center" vertical="center"/>
    </xf>
    <xf numFmtId="0" fontId="15" fillId="0" borderId="224" xfId="3" applyFont="1" applyBorder="1" applyAlignment="1">
      <alignment horizontal="center"/>
    </xf>
    <xf numFmtId="0" fontId="15" fillId="0" borderId="224" xfId="3" applyFont="1" applyFill="1" applyBorder="1" applyAlignment="1">
      <alignment horizontal="center" wrapText="1"/>
    </xf>
    <xf numFmtId="0" fontId="15" fillId="0" borderId="225" xfId="3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/>
    </xf>
    <xf numFmtId="0" fontId="15" fillId="0" borderId="13" xfId="5" applyFont="1" applyFill="1" applyBorder="1" applyAlignment="1">
      <alignment horizontal="center" vertical="center" wrapText="1"/>
    </xf>
    <xf numFmtId="0" fontId="15" fillId="0" borderId="207" xfId="5" applyFont="1" applyBorder="1" applyAlignment="1">
      <alignment horizontal="center" vertical="center"/>
    </xf>
    <xf numFmtId="0" fontId="15" fillId="0" borderId="207" xfId="5" applyFont="1" applyFill="1" applyBorder="1" applyAlignment="1">
      <alignment horizontal="center" vertical="center" wrapText="1"/>
    </xf>
    <xf numFmtId="0" fontId="15" fillId="0" borderId="226" xfId="5" applyFont="1" applyFill="1" applyBorder="1" applyAlignment="1">
      <alignment horizontal="center" vertical="center" wrapText="1"/>
    </xf>
    <xf numFmtId="0" fontId="1" fillId="0" borderId="227" xfId="0" applyFont="1" applyFill="1" applyBorder="1" applyAlignment="1" applyProtection="1">
      <alignment horizontal="center" vertical="center"/>
    </xf>
    <xf numFmtId="0" fontId="1" fillId="0" borderId="228" xfId="0" applyFont="1" applyFill="1" applyBorder="1" applyAlignment="1" applyProtection="1">
      <alignment horizontal="center" vertical="center"/>
    </xf>
    <xf numFmtId="0" fontId="15" fillId="0" borderId="228" xfId="3" applyFont="1" applyBorder="1" applyAlignment="1">
      <alignment horizontal="center"/>
    </xf>
    <xf numFmtId="0" fontId="15" fillId="0" borderId="228" xfId="3" applyFont="1" applyFill="1" applyBorder="1" applyAlignment="1">
      <alignment horizontal="center" wrapText="1"/>
    </xf>
    <xf numFmtId="0" fontId="15" fillId="0" borderId="229" xfId="3" applyFont="1" applyBorder="1" applyAlignment="1">
      <alignment horizontal="center"/>
    </xf>
    <xf numFmtId="0" fontId="1" fillId="0" borderId="230" xfId="0" applyFont="1" applyFill="1" applyBorder="1" applyAlignment="1" applyProtection="1">
      <alignment horizontal="center" vertical="center"/>
    </xf>
    <xf numFmtId="0" fontId="1" fillId="0" borderId="231" xfId="0" applyFont="1" applyFill="1" applyBorder="1" applyAlignment="1" applyProtection="1">
      <alignment horizontal="center" vertical="center"/>
    </xf>
    <xf numFmtId="0" fontId="1" fillId="0" borderId="232" xfId="0" applyFont="1" applyFill="1" applyBorder="1" applyAlignment="1" applyProtection="1">
      <alignment horizontal="center" vertical="center"/>
    </xf>
    <xf numFmtId="0" fontId="15" fillId="0" borderId="232" xfId="3" applyFont="1" applyBorder="1" applyAlignment="1">
      <alignment horizontal="center"/>
    </xf>
    <xf numFmtId="0" fontId="15" fillId="0" borderId="232" xfId="3" applyFont="1" applyFill="1" applyBorder="1" applyAlignment="1">
      <alignment horizontal="center" wrapText="1"/>
    </xf>
    <xf numFmtId="0" fontId="15" fillId="0" borderId="233" xfId="3" applyFont="1" applyBorder="1" applyAlignment="1">
      <alignment horizontal="center"/>
    </xf>
    <xf numFmtId="0" fontId="1" fillId="0" borderId="8" xfId="0" applyFont="1" applyFill="1" applyBorder="1" applyAlignment="1" applyProtection="1">
      <alignment horizontal="center" vertical="center"/>
    </xf>
    <xf numFmtId="0" fontId="15" fillId="0" borderId="234" xfId="5" applyFont="1" applyFill="1" applyBorder="1" applyAlignment="1">
      <alignment horizontal="center" vertical="center" wrapText="1"/>
    </xf>
    <xf numFmtId="0" fontId="15" fillId="0" borderId="235" xfId="5" applyFont="1" applyBorder="1" applyAlignment="1">
      <alignment horizontal="center" vertical="center"/>
    </xf>
    <xf numFmtId="0" fontId="15" fillId="0" borderId="235" xfId="5" applyFont="1" applyFill="1" applyBorder="1" applyAlignment="1">
      <alignment horizontal="center" vertical="center" wrapText="1"/>
    </xf>
    <xf numFmtId="0" fontId="15" fillId="0" borderId="236" xfId="5" applyFont="1" applyBorder="1" applyAlignment="1">
      <alignment horizontal="center" vertical="center"/>
    </xf>
    <xf numFmtId="0" fontId="3" fillId="2" borderId="217" xfId="0" applyFont="1" applyFill="1" applyBorder="1" applyAlignment="1" applyProtection="1">
      <alignment horizontal="center" vertical="center" shrinkToFit="1"/>
    </xf>
    <xf numFmtId="0" fontId="1" fillId="2" borderId="217" xfId="0" applyFont="1" applyFill="1" applyBorder="1" applyAlignment="1" applyProtection="1">
      <alignment horizontal="center" vertical="center" shrinkToFit="1"/>
    </xf>
    <xf numFmtId="0" fontId="1" fillId="2" borderId="218" xfId="0" applyFont="1" applyFill="1" applyBorder="1" applyAlignment="1" applyProtection="1">
      <alignment horizontal="center" vertical="center" shrinkToFit="1"/>
    </xf>
    <xf numFmtId="0" fontId="1" fillId="2" borderId="219" xfId="0" applyFont="1" applyFill="1" applyBorder="1" applyAlignment="1" applyProtection="1">
      <alignment horizontal="center" vertical="center" shrinkToFit="1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126" xfId="0" applyFont="1" applyFill="1" applyBorder="1" applyAlignment="1" applyProtection="1">
      <alignment horizontal="center" vertical="center"/>
    </xf>
    <xf numFmtId="0" fontId="1" fillId="2" borderId="220" xfId="0" applyFont="1" applyFill="1" applyBorder="1" applyAlignment="1" applyProtection="1">
      <alignment horizontal="center" vertical="center"/>
    </xf>
    <xf numFmtId="0" fontId="1" fillId="2" borderId="22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shrinkToFit="1"/>
    </xf>
    <xf numFmtId="0" fontId="5" fillId="3" borderId="237" xfId="1" applyFont="1" applyFill="1" applyBorder="1" applyAlignment="1" applyProtection="1">
      <alignment horizontal="left" vertical="center" indent="1"/>
    </xf>
    <xf numFmtId="3" fontId="13" fillId="3" borderId="222" xfId="1" quotePrefix="1" applyNumberFormat="1" applyFont="1" applyFill="1" applyBorder="1" applyAlignment="1" applyProtection="1">
      <alignment horizontal="center" vertical="center"/>
    </xf>
    <xf numFmtId="3" fontId="13" fillId="3" borderId="223" xfId="1" quotePrefix="1" applyNumberFormat="1" applyFont="1" applyFill="1" applyBorder="1" applyAlignment="1" applyProtection="1">
      <alignment horizontal="center" vertical="center"/>
    </xf>
    <xf numFmtId="3" fontId="13" fillId="3" borderId="224" xfId="1" quotePrefix="1" applyNumberFormat="1" applyFont="1" applyFill="1" applyBorder="1" applyAlignment="1" applyProtection="1">
      <alignment horizontal="center" vertical="center"/>
    </xf>
    <xf numFmtId="0" fontId="15" fillId="0" borderId="224" xfId="3" applyFont="1" applyBorder="1" applyAlignment="1">
      <alignment horizontal="center" vertical="center"/>
    </xf>
    <xf numFmtId="0" fontId="15" fillId="0" borderId="224" xfId="3" applyFont="1" applyFill="1" applyBorder="1" applyAlignment="1">
      <alignment horizontal="center" vertical="center" wrapText="1"/>
    </xf>
    <xf numFmtId="0" fontId="15" fillId="0" borderId="225" xfId="3" applyFont="1" applyBorder="1" applyAlignment="1">
      <alignment horizontal="center" vertical="center"/>
    </xf>
    <xf numFmtId="3" fontId="1" fillId="3" borderId="14" xfId="1" quotePrefix="1" applyNumberFormat="1" applyFont="1" applyFill="1" applyBorder="1" applyAlignment="1" applyProtection="1">
      <alignment horizontal="center" vertical="center"/>
    </xf>
    <xf numFmtId="3" fontId="1" fillId="0" borderId="0" xfId="1" quotePrefix="1" applyNumberFormat="1" applyFont="1" applyFill="1" applyBorder="1" applyAlignment="1" applyProtection="1">
      <alignment horizontal="center" vertical="center"/>
    </xf>
    <xf numFmtId="0" fontId="5" fillId="3" borderId="238" xfId="1" applyFont="1" applyFill="1" applyBorder="1" applyAlignment="1" applyProtection="1">
      <alignment horizontal="left" vertical="center" indent="1"/>
    </xf>
    <xf numFmtId="3" fontId="13" fillId="3" borderId="227" xfId="1" quotePrefix="1" applyNumberFormat="1" applyFont="1" applyFill="1" applyBorder="1" applyAlignment="1" applyProtection="1">
      <alignment horizontal="center" vertical="center"/>
    </xf>
    <xf numFmtId="3" fontId="13" fillId="3" borderId="228" xfId="1" quotePrefix="1" applyNumberFormat="1" applyFont="1" applyFill="1" applyBorder="1" applyAlignment="1" applyProtection="1">
      <alignment horizontal="center" vertical="center"/>
    </xf>
    <xf numFmtId="3" fontId="13" fillId="3" borderId="229" xfId="1" quotePrefix="1" applyNumberFormat="1" applyFont="1" applyFill="1" applyBorder="1" applyAlignment="1" applyProtection="1">
      <alignment horizontal="center" vertical="center"/>
    </xf>
    <xf numFmtId="0" fontId="20" fillId="0" borderId="2" xfId="6" applyFont="1" applyBorder="1" applyAlignment="1">
      <alignment horizontal="left" vertical="center" indent="1"/>
    </xf>
    <xf numFmtId="0" fontId="13" fillId="0" borderId="227" xfId="1" applyFont="1" applyFill="1" applyBorder="1" applyAlignment="1" applyProtection="1">
      <alignment horizontal="center" vertical="center"/>
    </xf>
    <xf numFmtId="0" fontId="13" fillId="0" borderId="228" xfId="1" applyFont="1" applyFill="1" applyBorder="1" applyAlignment="1" applyProtection="1">
      <alignment horizontal="center" vertical="center"/>
    </xf>
    <xf numFmtId="0" fontId="13" fillId="0" borderId="229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13" fillId="3" borderId="222" xfId="1" quotePrefix="1" applyFont="1" applyFill="1" applyBorder="1" applyAlignment="1" applyProtection="1">
      <alignment horizontal="center" vertical="center"/>
    </xf>
    <xf numFmtId="0" fontId="13" fillId="3" borderId="227" xfId="1" quotePrefix="1" applyFont="1" applyFill="1" applyBorder="1" applyAlignment="1" applyProtection="1">
      <alignment horizontal="center" vertical="center"/>
    </xf>
    <xf numFmtId="0" fontId="13" fillId="3" borderId="228" xfId="1" quotePrefix="1" applyFont="1" applyFill="1" applyBorder="1" applyAlignment="1" applyProtection="1">
      <alignment horizontal="center" vertical="center"/>
    </xf>
    <xf numFmtId="0" fontId="15" fillId="0" borderId="228" xfId="3" applyFont="1" applyBorder="1" applyAlignment="1">
      <alignment horizontal="center" vertical="center"/>
    </xf>
    <xf numFmtId="0" fontId="15" fillId="0" borderId="228" xfId="3" applyFont="1" applyFill="1" applyBorder="1" applyAlignment="1">
      <alignment horizontal="center" vertical="center" wrapText="1"/>
    </xf>
    <xf numFmtId="0" fontId="15" fillId="0" borderId="229" xfId="3" applyFont="1" applyBorder="1" applyAlignment="1">
      <alignment horizontal="center" vertical="center"/>
    </xf>
    <xf numFmtId="0" fontId="1" fillId="0" borderId="0" xfId="1" quotePrefix="1" applyFont="1" applyFill="1" applyBorder="1" applyAlignment="1" applyProtection="1">
      <alignment horizontal="center" vertical="center"/>
    </xf>
    <xf numFmtId="0" fontId="15" fillId="0" borderId="228" xfId="3" applyFont="1" applyFill="1" applyBorder="1" applyAlignment="1">
      <alignment horizontal="center" vertical="center"/>
    </xf>
    <xf numFmtId="0" fontId="15" fillId="0" borderId="229" xfId="3" applyFont="1" applyFill="1" applyBorder="1" applyAlignment="1">
      <alignment horizontal="center" vertical="center"/>
    </xf>
    <xf numFmtId="0" fontId="13" fillId="3" borderId="227" xfId="1" applyFont="1" applyFill="1" applyBorder="1" applyAlignment="1" applyProtection="1">
      <alignment horizontal="center" vertical="center"/>
    </xf>
    <xf numFmtId="0" fontId="13" fillId="3" borderId="228" xfId="1" applyFont="1" applyFill="1" applyBorder="1" applyAlignment="1" applyProtection="1">
      <alignment horizontal="center" vertical="center"/>
    </xf>
    <xf numFmtId="0" fontId="20" fillId="0" borderId="4" xfId="6" applyFont="1" applyBorder="1" applyAlignment="1">
      <alignment horizontal="left" vertical="center" indent="1"/>
    </xf>
    <xf numFmtId="0" fontId="20" fillId="0" borderId="47" xfId="6" applyFont="1" applyBorder="1" applyAlignment="1">
      <alignment horizontal="left" vertical="center" indent="1"/>
    </xf>
    <xf numFmtId="0" fontId="20" fillId="0" borderId="2" xfId="6" applyFont="1" applyBorder="1" applyAlignment="1">
      <alignment horizontal="left" vertical="center" indent="1" shrinkToFit="1"/>
    </xf>
    <xf numFmtId="0" fontId="13" fillId="3" borderId="239" xfId="1" applyFont="1" applyFill="1" applyBorder="1" applyAlignment="1" applyProtection="1">
      <alignment horizontal="center" vertical="center"/>
    </xf>
    <xf numFmtId="0" fontId="13" fillId="3" borderId="222" xfId="1" applyFont="1" applyFill="1" applyBorder="1" applyAlignment="1" applyProtection="1">
      <alignment horizontal="center" vertical="center"/>
    </xf>
    <xf numFmtId="0" fontId="20" fillId="0" borderId="8" xfId="6" applyFont="1" applyBorder="1" applyAlignment="1">
      <alignment horizontal="left" vertical="center" indent="1" shrinkToFit="1"/>
    </xf>
    <xf numFmtId="0" fontId="13" fillId="0" borderId="227" xfId="0" applyFont="1" applyFill="1" applyBorder="1" applyAlignment="1" applyProtection="1">
      <alignment horizontal="center" vertical="center"/>
    </xf>
    <xf numFmtId="0" fontId="13" fillId="0" borderId="228" xfId="0" applyFont="1" applyFill="1" applyBorder="1" applyAlignment="1" applyProtection="1">
      <alignment horizontal="center" vertical="center"/>
    </xf>
    <xf numFmtId="3" fontId="1" fillId="3" borderId="2" xfId="1" quotePrefix="1" applyNumberFormat="1" applyFont="1" applyFill="1" applyBorder="1" applyAlignment="1" applyProtection="1">
      <alignment horizontal="center" vertical="center"/>
    </xf>
    <xf numFmtId="3" fontId="1" fillId="3" borderId="198" xfId="1" quotePrefix="1" applyNumberFormat="1" applyFont="1" applyFill="1" applyBorder="1" applyAlignment="1" applyProtection="1">
      <alignment horizontal="center" vertical="center"/>
    </xf>
    <xf numFmtId="0" fontId="1" fillId="3" borderId="198" xfId="1" quotePrefix="1" applyNumberFormat="1" applyFont="1" applyFill="1" applyBorder="1" applyAlignment="1" applyProtection="1">
      <alignment horizontal="center" vertical="center"/>
    </xf>
    <xf numFmtId="0" fontId="1" fillId="3" borderId="199" xfId="1" quotePrefix="1" applyNumberFormat="1" applyFont="1" applyFill="1" applyBorder="1" applyAlignment="1" applyProtection="1">
      <alignment horizontal="center" vertical="center"/>
    </xf>
    <xf numFmtId="0" fontId="20" fillId="0" borderId="4" xfId="6" applyFont="1" applyBorder="1" applyAlignment="1">
      <alignment horizontal="left" vertical="center" indent="1" shrinkToFit="1"/>
    </xf>
    <xf numFmtId="0" fontId="13" fillId="0" borderId="231" xfId="0" applyFont="1" applyFill="1" applyBorder="1" applyAlignment="1" applyProtection="1">
      <alignment horizontal="center" vertical="center"/>
    </xf>
    <xf numFmtId="0" fontId="13" fillId="0" borderId="232" xfId="0" applyFont="1" applyFill="1" applyBorder="1" applyAlignment="1" applyProtection="1">
      <alignment horizontal="center" vertical="center"/>
    </xf>
    <xf numFmtId="0" fontId="15" fillId="0" borderId="232" xfId="3" applyFont="1" applyBorder="1" applyAlignment="1">
      <alignment horizontal="center" vertical="center"/>
    </xf>
    <xf numFmtId="0" fontId="15" fillId="0" borderId="232" xfId="3" applyFont="1" applyFill="1" applyBorder="1" applyAlignment="1">
      <alignment horizontal="center" vertical="center" wrapText="1"/>
    </xf>
    <xf numFmtId="0" fontId="15" fillId="0" borderId="233" xfId="3" applyFont="1" applyFill="1" applyBorder="1" applyAlignment="1">
      <alignment horizontal="center" vertical="center" wrapText="1"/>
    </xf>
    <xf numFmtId="3" fontId="1" fillId="3" borderId="8" xfId="1" quotePrefix="1" applyNumberFormat="1" applyFont="1" applyFill="1" applyBorder="1" applyAlignment="1" applyProtection="1">
      <alignment horizontal="center" vertical="center"/>
    </xf>
    <xf numFmtId="3" fontId="1" fillId="3" borderId="234" xfId="1" quotePrefix="1" applyNumberFormat="1" applyFont="1" applyFill="1" applyBorder="1" applyAlignment="1" applyProtection="1">
      <alignment horizontal="center" vertical="center"/>
    </xf>
    <xf numFmtId="3" fontId="1" fillId="3" borderId="235" xfId="1" quotePrefix="1" applyNumberFormat="1" applyFont="1" applyFill="1" applyBorder="1" applyAlignment="1" applyProtection="1">
      <alignment horizontal="center" vertical="center"/>
    </xf>
    <xf numFmtId="0" fontId="1" fillId="3" borderId="235" xfId="1" quotePrefix="1" applyNumberFormat="1" applyFont="1" applyFill="1" applyBorder="1" applyAlignment="1" applyProtection="1">
      <alignment horizontal="center" vertical="center"/>
    </xf>
    <xf numFmtId="0" fontId="1" fillId="3" borderId="236" xfId="1" quotePrefix="1" applyNumberFormat="1" applyFont="1" applyFill="1" applyBorder="1" applyAlignment="1" applyProtection="1">
      <alignment horizontal="center" vertical="center"/>
    </xf>
    <xf numFmtId="3" fontId="1" fillId="2" borderId="217" xfId="0" applyNumberFormat="1" applyFont="1" applyFill="1" applyBorder="1" applyAlignment="1" applyProtection="1">
      <alignment horizontal="center" vertical="center"/>
    </xf>
    <xf numFmtId="3" fontId="1" fillId="2" borderId="218" xfId="0" applyNumberFormat="1" applyFont="1" applyFill="1" applyBorder="1" applyAlignment="1" applyProtection="1">
      <alignment horizontal="center" vertical="center"/>
    </xf>
    <xf numFmtId="3" fontId="1" fillId="2" borderId="219" xfId="0" applyNumberFormat="1" applyFont="1" applyFill="1" applyBorder="1" applyAlignment="1" applyProtection="1">
      <alignment horizontal="center" vertical="center"/>
    </xf>
    <xf numFmtId="3" fontId="1" fillId="2" borderId="34" xfId="1" quotePrefix="1" applyNumberFormat="1" applyFont="1" applyFill="1" applyBorder="1" applyAlignment="1" applyProtection="1">
      <alignment horizontal="center" vertical="center"/>
    </xf>
    <xf numFmtId="3" fontId="1" fillId="2" borderId="126" xfId="1" quotePrefix="1" applyNumberFormat="1" applyFont="1" applyFill="1" applyBorder="1" applyAlignment="1" applyProtection="1">
      <alignment horizontal="center" vertical="center"/>
    </xf>
    <xf numFmtId="3" fontId="1" fillId="2" borderId="220" xfId="1" quotePrefix="1" applyNumberFormat="1" applyFont="1" applyFill="1" applyBorder="1" applyAlignment="1" applyProtection="1">
      <alignment horizontal="center" vertical="center"/>
    </xf>
    <xf numFmtId="3" fontId="1" fillId="2" borderId="161" xfId="1" quotePrefix="1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/>
    </xf>
    <xf numFmtId="0" fontId="1" fillId="0" borderId="240" xfId="0" applyFont="1" applyFill="1" applyBorder="1" applyAlignment="1" applyProtection="1">
      <alignment horizontal="center" vertical="center"/>
    </xf>
    <xf numFmtId="0" fontId="1" fillId="0" borderId="241" xfId="0" applyFont="1" applyFill="1" applyBorder="1" applyAlignment="1" applyProtection="1">
      <alignment horizontal="center" vertical="center"/>
    </xf>
    <xf numFmtId="0" fontId="1" fillId="0" borderId="242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243" xfId="0" applyFont="1" applyFill="1" applyBorder="1" applyAlignment="1" applyProtection="1">
      <alignment horizontal="center" vertical="center"/>
    </xf>
    <xf numFmtId="0" fontId="1" fillId="0" borderId="243" xfId="0" applyNumberFormat="1" applyFont="1" applyFill="1" applyBorder="1" applyAlignment="1" applyProtection="1">
      <alignment horizontal="center" vertical="center"/>
    </xf>
    <xf numFmtId="0" fontId="1" fillId="0" borderId="244" xfId="0" applyNumberFormat="1" applyFont="1" applyFill="1" applyBorder="1" applyAlignment="1" applyProtection="1">
      <alignment horizontal="center" vertical="center"/>
    </xf>
    <xf numFmtId="0" fontId="13" fillId="0" borderId="227" xfId="1" quotePrefix="1" applyFont="1" applyFill="1" applyBorder="1" applyAlignment="1" applyProtection="1">
      <alignment horizontal="center" vertical="center"/>
    </xf>
    <xf numFmtId="0" fontId="13" fillId="0" borderId="231" xfId="1" quotePrefix="1" applyFont="1" applyFill="1" applyBorder="1" applyAlignment="1" applyProtection="1">
      <alignment horizontal="center" vertical="center"/>
    </xf>
    <xf numFmtId="0" fontId="13" fillId="0" borderId="245" xfId="1" quotePrefix="1" applyFont="1" applyFill="1" applyBorder="1" applyAlignment="1" applyProtection="1">
      <alignment horizontal="center" vertical="center"/>
    </xf>
    <xf numFmtId="0" fontId="15" fillId="0" borderId="246" xfId="3" applyFont="1" applyFill="1" applyBorder="1" applyAlignment="1">
      <alignment horizontal="center" vertical="center" wrapText="1"/>
    </xf>
    <xf numFmtId="0" fontId="15" fillId="0" borderId="245" xfId="3" applyFont="1" applyBorder="1" applyAlignment="1">
      <alignment horizontal="center" vertical="center"/>
    </xf>
    <xf numFmtId="0" fontId="15" fillId="0" borderId="191" xfId="3" applyFont="1" applyBorder="1"/>
    <xf numFmtId="0" fontId="1" fillId="0" borderId="16" xfId="1" quotePrefix="1" applyFont="1" applyFill="1" applyBorder="1" applyAlignment="1" applyProtection="1">
      <alignment horizontal="center" vertical="center"/>
    </xf>
    <xf numFmtId="0" fontId="1" fillId="0" borderId="247" xfId="1" quotePrefix="1" applyFont="1" applyFill="1" applyBorder="1" applyAlignment="1" applyProtection="1">
      <alignment horizontal="center" vertical="center"/>
    </xf>
    <xf numFmtId="0" fontId="1" fillId="0" borderId="247" xfId="1" quotePrefix="1" applyNumberFormat="1" applyFont="1" applyFill="1" applyBorder="1" applyAlignment="1" applyProtection="1">
      <alignment horizontal="center" vertical="center"/>
    </xf>
    <xf numFmtId="0" fontId="1" fillId="0" borderId="248" xfId="1" quotePrefix="1" applyNumberFormat="1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249" xfId="0" applyFont="1" applyFill="1" applyBorder="1" applyAlignment="1" applyProtection="1">
      <alignment horizontal="center" vertical="center"/>
    </xf>
    <xf numFmtId="0" fontId="1" fillId="2" borderId="163" xfId="0" applyFont="1" applyFill="1" applyBorder="1" applyAlignment="1" applyProtection="1">
      <alignment horizontal="center" vertical="center"/>
    </xf>
    <xf numFmtId="0" fontId="1" fillId="0" borderId="187" xfId="0" applyFont="1" applyFill="1" applyBorder="1" applyAlignment="1" applyProtection="1">
      <alignment horizontal="center" vertical="center"/>
    </xf>
    <xf numFmtId="0" fontId="1" fillId="0" borderId="202" xfId="0" applyFont="1" applyFill="1" applyBorder="1" applyAlignment="1" applyProtection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203" xfId="0" applyFont="1" applyFill="1" applyBorder="1" applyAlignment="1" applyProtection="1">
      <alignment horizontal="center" vertical="center"/>
    </xf>
    <xf numFmtId="0" fontId="1" fillId="0" borderId="203" xfId="0" applyNumberFormat="1" applyFont="1" applyFill="1" applyBorder="1" applyAlignment="1" applyProtection="1">
      <alignment horizontal="center" vertical="center"/>
    </xf>
    <xf numFmtId="0" fontId="1" fillId="0" borderId="204" xfId="0" applyNumberFormat="1" applyFont="1" applyFill="1" applyBorder="1" applyAlignment="1" applyProtection="1">
      <alignment horizontal="center" vertical="center"/>
    </xf>
    <xf numFmtId="0" fontId="5" fillId="0" borderId="250" xfId="0" applyFont="1" applyFill="1" applyBorder="1" applyAlignment="1" applyProtection="1">
      <alignment horizontal="left" vertical="center" indent="1"/>
    </xf>
    <xf numFmtId="0" fontId="13" fillId="0" borderId="155" xfId="0" quotePrefix="1" applyFont="1" applyFill="1" applyBorder="1" applyAlignment="1" applyProtection="1">
      <alignment horizontal="center" vertical="center"/>
    </xf>
    <xf numFmtId="0" fontId="13" fillId="0" borderId="251" xfId="0" quotePrefix="1" applyFont="1" applyFill="1" applyBorder="1" applyAlignment="1" applyProtection="1">
      <alignment horizontal="center" vertical="center"/>
    </xf>
    <xf numFmtId="0" fontId="13" fillId="0" borderId="245" xfId="0" quotePrefix="1" applyFont="1" applyFill="1" applyBorder="1" applyAlignment="1" applyProtection="1">
      <alignment horizontal="center" vertical="center"/>
    </xf>
    <xf numFmtId="0" fontId="1" fillId="0" borderId="136" xfId="0" quotePrefix="1" applyFont="1" applyFill="1" applyBorder="1" applyAlignment="1" applyProtection="1">
      <alignment horizontal="center" vertical="center"/>
    </xf>
    <xf numFmtId="0" fontId="1" fillId="0" borderId="20" xfId="0" quotePrefix="1" applyFont="1" applyFill="1" applyBorder="1" applyAlignment="1" applyProtection="1">
      <alignment horizontal="center" vertical="center"/>
    </xf>
    <xf numFmtId="2" fontId="1" fillId="0" borderId="252" xfId="0" quotePrefix="1" applyNumberFormat="1" applyFont="1" applyFill="1" applyBorder="1" applyAlignment="1" applyProtection="1">
      <alignment horizontal="center" vertical="center"/>
    </xf>
    <xf numFmtId="0" fontId="15" fillId="0" borderId="253" xfId="5" applyFont="1" applyFill="1" applyBorder="1" applyAlignment="1">
      <alignment horizontal="center" vertical="center" wrapText="1"/>
    </xf>
    <xf numFmtId="0" fontId="15" fillId="0" borderId="254" xfId="5" applyFont="1" applyBorder="1" applyAlignment="1">
      <alignment horizontal="center" vertical="center"/>
    </xf>
    <xf numFmtId="0" fontId="15" fillId="0" borderId="255" xfId="5" applyFont="1" applyFill="1" applyBorder="1" applyAlignment="1">
      <alignment horizontal="center" vertical="center" wrapText="1"/>
    </xf>
    <xf numFmtId="0" fontId="15" fillId="0" borderId="256" xfId="5" applyFont="1" applyFill="1" applyBorder="1" applyAlignment="1">
      <alignment horizontal="center" vertical="center" wrapText="1"/>
    </xf>
    <xf numFmtId="0" fontId="1" fillId="2" borderId="217" xfId="0" quotePrefix="1" applyFont="1" applyFill="1" applyBorder="1" applyAlignment="1" applyProtection="1">
      <alignment horizontal="center" vertical="center"/>
    </xf>
    <xf numFmtId="0" fontId="1" fillId="2" borderId="218" xfId="0" quotePrefix="1" applyFont="1" applyFill="1" applyBorder="1" applyAlignment="1" applyProtection="1">
      <alignment horizontal="center" vertical="center"/>
    </xf>
    <xf numFmtId="0" fontId="1" fillId="2" borderId="219" xfId="0" quotePrefix="1" applyFont="1" applyFill="1" applyBorder="1" applyAlignment="1" applyProtection="1">
      <alignment horizontal="center" vertical="center"/>
    </xf>
    <xf numFmtId="0" fontId="1" fillId="2" borderId="33" xfId="0" quotePrefix="1" applyFont="1" applyFill="1" applyBorder="1" applyAlignment="1" applyProtection="1">
      <alignment horizontal="center" vertical="center"/>
    </xf>
    <xf numFmtId="0" fontId="1" fillId="2" borderId="138" xfId="0" quotePrefix="1" applyFont="1" applyFill="1" applyBorder="1" applyAlignment="1" applyProtection="1">
      <alignment horizontal="center" vertical="center"/>
    </xf>
    <xf numFmtId="0" fontId="1" fillId="2" borderId="257" xfId="0" quotePrefix="1" applyFont="1" applyFill="1" applyBorder="1" applyAlignment="1" applyProtection="1">
      <alignment horizontal="center" vertical="center"/>
    </xf>
    <xf numFmtId="0" fontId="1" fillId="2" borderId="258" xfId="0" quotePrefix="1" applyFont="1" applyFill="1" applyBorder="1" applyAlignment="1" applyProtection="1">
      <alignment horizontal="center" vertical="center"/>
    </xf>
    <xf numFmtId="0" fontId="13" fillId="0" borderId="250" xfId="0" quotePrefix="1" applyFont="1" applyFill="1" applyBorder="1" applyAlignment="1" applyProtection="1">
      <alignment horizontal="center" vertical="center"/>
    </xf>
    <xf numFmtId="0" fontId="13" fillId="0" borderId="201" xfId="0" quotePrefix="1" applyFont="1" applyFill="1" applyBorder="1" applyAlignment="1" applyProtection="1">
      <alignment horizontal="center" vertical="center"/>
    </xf>
    <xf numFmtId="0" fontId="15" fillId="0" borderId="201" xfId="3" applyFont="1" applyBorder="1" applyAlignment="1">
      <alignment horizontal="center" vertical="center"/>
    </xf>
    <xf numFmtId="0" fontId="15" fillId="0" borderId="259" xfId="3" applyFont="1" applyFill="1" applyBorder="1" applyAlignment="1">
      <alignment horizontal="center" vertical="center" wrapText="1"/>
    </xf>
    <xf numFmtId="0" fontId="1" fillId="0" borderId="21" xfId="0" quotePrefix="1" applyFont="1" applyFill="1" applyBorder="1" applyAlignment="1" applyProtection="1">
      <alignment horizontal="center" vertical="center"/>
    </xf>
    <xf numFmtId="0" fontId="1" fillId="0" borderId="6" xfId="0" quotePrefix="1" applyFont="1" applyFill="1" applyBorder="1" applyAlignment="1" applyProtection="1">
      <alignment horizontal="center" vertical="center"/>
    </xf>
    <xf numFmtId="0" fontId="1" fillId="0" borderId="6" xfId="0" quotePrefix="1" applyNumberFormat="1" applyFont="1" applyFill="1" applyBorder="1" applyAlignment="1" applyProtection="1">
      <alignment horizontal="center" vertical="center"/>
    </xf>
    <xf numFmtId="0" fontId="1" fillId="0" borderId="260" xfId="0" quotePrefix="1" applyNumberFormat="1" applyFont="1" applyFill="1" applyBorder="1" applyAlignment="1" applyProtection="1">
      <alignment horizontal="center" vertical="center"/>
    </xf>
    <xf numFmtId="0" fontId="3" fillId="2" borderId="155" xfId="0" applyFont="1" applyFill="1" applyBorder="1" applyAlignment="1" applyProtection="1">
      <alignment horizontal="center" vertical="center"/>
    </xf>
    <xf numFmtId="0" fontId="1" fillId="2" borderId="155" xfId="0" quotePrefix="1" applyFont="1" applyFill="1" applyBorder="1" applyAlignment="1" applyProtection="1">
      <alignment horizontal="center" vertical="center"/>
    </xf>
    <xf numFmtId="0" fontId="1" fillId="2" borderId="5" xfId="0" quotePrefix="1" applyFont="1" applyFill="1" applyBorder="1" applyAlignment="1" applyProtection="1">
      <alignment horizontal="center" vertical="center"/>
    </xf>
    <xf numFmtId="0" fontId="1" fillId="2" borderId="214" xfId="0" quotePrefix="1" applyFont="1" applyFill="1" applyBorder="1" applyAlignment="1" applyProtection="1">
      <alignment horizontal="center" vertical="center"/>
    </xf>
    <xf numFmtId="0" fontId="1" fillId="2" borderId="21" xfId="0" quotePrefix="1" applyFont="1" applyFill="1" applyBorder="1" applyAlignment="1" applyProtection="1">
      <alignment horizontal="center" vertical="center"/>
    </xf>
    <xf numFmtId="0" fontId="5" fillId="0" borderId="223" xfId="0" applyFont="1" applyFill="1" applyBorder="1" applyAlignment="1" applyProtection="1">
      <alignment horizontal="left" vertical="center" indent="1"/>
    </xf>
    <xf numFmtId="0" fontId="13" fillId="0" borderId="223" xfId="1" quotePrefix="1" applyFont="1" applyFill="1" applyBorder="1" applyAlignment="1" applyProtection="1">
      <alignment horizontal="center" vertical="center"/>
    </xf>
    <xf numFmtId="0" fontId="13" fillId="0" borderId="224" xfId="1" quotePrefix="1" applyFont="1" applyFill="1" applyBorder="1" applyAlignment="1" applyProtection="1">
      <alignment horizontal="center" vertical="center"/>
    </xf>
    <xf numFmtId="0" fontId="15" fillId="0" borderId="225" xfId="3" applyFont="1" applyBorder="1" applyAlignment="1">
      <alignment vertical="center"/>
    </xf>
    <xf numFmtId="0" fontId="13" fillId="0" borderId="228" xfId="1" quotePrefix="1" applyFont="1" applyFill="1" applyBorder="1" applyAlignment="1" applyProtection="1">
      <alignment horizontal="center" vertical="center"/>
    </xf>
    <xf numFmtId="0" fontId="15" fillId="0" borderId="229" xfId="3" applyFont="1" applyBorder="1" applyAlignment="1">
      <alignment vertical="center"/>
    </xf>
    <xf numFmtId="3" fontId="1" fillId="2" borderId="178" xfId="0" applyNumberFormat="1" applyFont="1" applyFill="1" applyBorder="1" applyAlignment="1" applyProtection="1">
      <alignment horizontal="center" vertical="center"/>
    </xf>
    <xf numFmtId="3" fontId="1" fillId="2" borderId="261" xfId="0" applyNumberFormat="1" applyFont="1" applyFill="1" applyBorder="1" applyAlignment="1" applyProtection="1">
      <alignment horizontal="center" vertical="center"/>
    </xf>
    <xf numFmtId="3" fontId="1" fillId="2" borderId="262" xfId="0" applyNumberFormat="1" applyFont="1" applyFill="1" applyBorder="1" applyAlignment="1" applyProtection="1">
      <alignment horizontal="center" vertical="center"/>
    </xf>
    <xf numFmtId="3" fontId="1" fillId="2" borderId="263" xfId="0" applyNumberFormat="1" applyFont="1" applyFill="1" applyBorder="1" applyAlignment="1" applyProtection="1">
      <alignment horizontal="center" vertical="center"/>
    </xf>
    <xf numFmtId="3" fontId="1" fillId="2" borderId="264" xfId="0" applyNumberFormat="1" applyFont="1" applyFill="1" applyBorder="1" applyAlignment="1" applyProtection="1">
      <alignment horizontal="center" vertical="center"/>
    </xf>
    <xf numFmtId="0" fontId="1" fillId="2" borderId="265" xfId="1" quotePrefix="1" applyFont="1" applyFill="1" applyBorder="1" applyAlignment="1" applyProtection="1">
      <alignment horizontal="center" vertical="center"/>
    </xf>
    <xf numFmtId="2" fontId="1" fillId="5" borderId="28" xfId="1" quotePrefix="1" applyNumberFormat="1" applyFont="1" applyFill="1" applyBorder="1" applyAlignment="1" applyProtection="1">
      <alignment horizontal="center" vertical="center"/>
    </xf>
    <xf numFmtId="0" fontId="1" fillId="2" borderId="266" xfId="1" quotePrefix="1" applyFont="1" applyFill="1" applyBorder="1" applyAlignment="1" applyProtection="1">
      <alignment horizontal="center" vertical="center"/>
    </xf>
    <xf numFmtId="0" fontId="1" fillId="2" borderId="267" xfId="1" quotePrefix="1" applyFont="1" applyFill="1" applyBorder="1" applyAlignment="1" applyProtection="1">
      <alignment horizontal="center" vertical="center"/>
    </xf>
    <xf numFmtId="0" fontId="1" fillId="2" borderId="268" xfId="1" quotePrefix="1" applyFont="1" applyFill="1" applyBorder="1" applyAlignment="1" applyProtection="1">
      <alignment horizontal="center" vertical="center"/>
    </xf>
    <xf numFmtId="0" fontId="3" fillId="6" borderId="205" xfId="0" applyFont="1" applyFill="1" applyBorder="1" applyAlignment="1" applyProtection="1">
      <alignment horizontal="center" vertical="center"/>
    </xf>
    <xf numFmtId="3" fontId="1" fillId="6" borderId="178" xfId="0" applyNumberFormat="1" applyFont="1" applyFill="1" applyBorder="1" applyAlignment="1" applyProtection="1">
      <alignment horizontal="center" vertical="center"/>
    </xf>
    <xf numFmtId="3" fontId="1" fillId="6" borderId="269" xfId="0" applyNumberFormat="1" applyFont="1" applyFill="1" applyBorder="1" applyAlignment="1" applyProtection="1">
      <alignment horizontal="center" vertical="center"/>
    </xf>
    <xf numFmtId="3" fontId="1" fillId="6" borderId="270" xfId="0" applyNumberFormat="1" applyFont="1" applyFill="1" applyBorder="1" applyAlignment="1" applyProtection="1">
      <alignment horizontal="center" vertical="center"/>
    </xf>
    <xf numFmtId="3" fontId="1" fillId="6" borderId="264" xfId="0" applyNumberFormat="1" applyFont="1" applyFill="1" applyBorder="1" applyAlignment="1" applyProtection="1">
      <alignment horizontal="center" vertical="center"/>
    </xf>
    <xf numFmtId="0" fontId="1" fillId="6" borderId="271" xfId="1" quotePrefix="1" applyFont="1" applyFill="1" applyBorder="1" applyAlignment="1" applyProtection="1">
      <alignment horizontal="center" vertical="center"/>
    </xf>
    <xf numFmtId="2" fontId="1" fillId="6" borderId="272" xfId="0" applyNumberFormat="1" applyFont="1" applyFill="1" applyBorder="1" applyAlignment="1" applyProtection="1">
      <alignment horizontal="center" vertical="center"/>
    </xf>
    <xf numFmtId="3" fontId="1" fillId="6" borderId="273" xfId="1" quotePrefix="1" applyNumberFormat="1" applyFont="1" applyFill="1" applyBorder="1" applyAlignment="1" applyProtection="1">
      <alignment horizontal="center" vertical="center"/>
    </xf>
    <xf numFmtId="3" fontId="1" fillId="6" borderId="274" xfId="1" quotePrefix="1" applyNumberFormat="1" applyFont="1" applyFill="1" applyBorder="1" applyAlignment="1" applyProtection="1">
      <alignment horizontal="center" vertical="center"/>
    </xf>
    <xf numFmtId="3" fontId="1" fillId="6" borderId="275" xfId="1" quotePrefix="1" applyNumberFormat="1" applyFont="1" applyFill="1" applyBorder="1" applyAlignment="1" applyProtection="1">
      <alignment horizontal="center" vertical="center"/>
    </xf>
    <xf numFmtId="0" fontId="13" fillId="0" borderId="0" xfId="0" applyFont="1"/>
    <xf numFmtId="0" fontId="13" fillId="0" borderId="0" xfId="0" applyNumberFormat="1" applyFont="1"/>
    <xf numFmtId="49" fontId="13" fillId="0" borderId="0" xfId="0" applyNumberFormat="1" applyFo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27" fillId="0" borderId="2" xfId="3" applyFont="1" applyFill="1" applyBorder="1" applyAlignment="1">
      <alignment horizontal="left" wrapText="1" indent="1"/>
    </xf>
    <xf numFmtId="164" fontId="1" fillId="0" borderId="165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2" fontId="1" fillId="0" borderId="35" xfId="0" applyNumberFormat="1" applyFont="1" applyBorder="1" applyAlignment="1">
      <alignment horizontal="center" vertical="center" wrapText="1"/>
    </xf>
    <xf numFmtId="164" fontId="3" fillId="0" borderId="166" xfId="0" applyNumberFormat="1" applyFont="1" applyBorder="1" applyAlignment="1">
      <alignment horizontal="center" vertical="center" wrapText="1"/>
    </xf>
    <xf numFmtId="164" fontId="3" fillId="0" borderId="157" xfId="0" applyNumberFormat="1" applyFont="1" applyBorder="1" applyAlignment="1">
      <alignment horizontal="center" vertical="center" wrapText="1"/>
    </xf>
    <xf numFmtId="0" fontId="3" fillId="0" borderId="53" xfId="0" applyNumberFormat="1" applyFont="1" applyBorder="1" applyAlignment="1">
      <alignment horizontal="center" vertical="center" wrapText="1"/>
    </xf>
    <xf numFmtId="2" fontId="3" fillId="0" borderId="52" xfId="0" applyNumberFormat="1" applyFont="1" applyBorder="1" applyAlignment="1">
      <alignment horizontal="center" vertical="center" wrapText="1"/>
    </xf>
    <xf numFmtId="164" fontId="3" fillId="0" borderId="15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164" fontId="3" fillId="0" borderId="159" xfId="0" quotePrefix="1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164" fontId="3" fillId="0" borderId="160" xfId="0" quotePrefix="1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164" fontId="3" fillId="2" borderId="168" xfId="0" applyNumberFormat="1" applyFont="1" applyFill="1" applyBorder="1" applyAlignment="1" applyProtection="1">
      <alignment horizontal="center" vertical="center"/>
    </xf>
    <xf numFmtId="164" fontId="3" fillId="2" borderId="161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 applyProtection="1">
      <alignment horizontal="center" vertical="center"/>
    </xf>
    <xf numFmtId="164" fontId="3" fillId="0" borderId="169" xfId="0" applyNumberFormat="1" applyFont="1" applyFill="1" applyBorder="1" applyAlignment="1" applyProtection="1">
      <alignment horizontal="center" vertical="center"/>
    </xf>
    <xf numFmtId="164" fontId="3" fillId="0" borderId="162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0" fontId="3" fillId="0" borderId="4" xfId="0" quotePrefix="1" applyNumberFormat="1" applyFont="1" applyFill="1" applyBorder="1" applyAlignment="1" applyProtection="1">
      <alignment horizontal="center" vertical="center"/>
    </xf>
    <xf numFmtId="2" fontId="3" fillId="0" borderId="37" xfId="0" quotePrefix="1" applyNumberFormat="1" applyFont="1" applyFill="1" applyBorder="1" applyAlignment="1" applyProtection="1">
      <alignment horizontal="center" vertical="center"/>
    </xf>
    <xf numFmtId="0" fontId="3" fillId="0" borderId="2" xfId="0" quotePrefix="1" applyNumberFormat="1" applyFont="1" applyFill="1" applyBorder="1" applyAlignment="1" applyProtection="1">
      <alignment horizontal="center" vertical="center"/>
    </xf>
    <xf numFmtId="2" fontId="3" fillId="0" borderId="24" xfId="0" quotePrefix="1" applyNumberFormat="1" applyFont="1" applyFill="1" applyBorder="1" applyAlignment="1" applyProtection="1">
      <alignment horizontal="center" vertical="center"/>
    </xf>
    <xf numFmtId="0" fontId="3" fillId="0" borderId="47" xfId="0" quotePrefix="1" applyNumberFormat="1" applyFont="1" applyFill="1" applyBorder="1" applyAlignment="1" applyProtection="1">
      <alignment horizontal="center" vertical="center"/>
    </xf>
    <xf numFmtId="2" fontId="3" fillId="0" borderId="36" xfId="0" quotePrefix="1" applyNumberFormat="1" applyFont="1" applyFill="1" applyBorder="1" applyAlignment="1" applyProtection="1">
      <alignment horizontal="center" vertical="center"/>
    </xf>
    <xf numFmtId="0" fontId="3" fillId="4" borderId="2" xfId="0" quotePrefix="1" applyNumberFormat="1" applyFont="1" applyFill="1" applyBorder="1" applyAlignment="1" applyProtection="1">
      <alignment horizontal="center" vertical="center"/>
    </xf>
    <xf numFmtId="2" fontId="3" fillId="4" borderId="24" xfId="0" quotePrefix="1" applyNumberFormat="1" applyFont="1" applyFill="1" applyBorder="1" applyAlignment="1" applyProtection="1">
      <alignment horizontal="center" vertical="center"/>
    </xf>
    <xf numFmtId="0" fontId="3" fillId="4" borderId="8" xfId="0" quotePrefix="1" applyNumberFormat="1" applyFont="1" applyFill="1" applyBorder="1" applyAlignment="1" applyProtection="1">
      <alignment horizontal="center" vertical="center"/>
    </xf>
    <xf numFmtId="2" fontId="3" fillId="4" borderId="23" xfId="0" quotePrefix="1" applyNumberFormat="1" applyFont="1" applyFill="1" applyBorder="1" applyAlignment="1" applyProtection="1">
      <alignment horizontal="center" vertical="center"/>
    </xf>
    <xf numFmtId="0" fontId="3" fillId="0" borderId="8" xfId="0" quotePrefix="1" applyNumberFormat="1" applyFont="1" applyFill="1" applyBorder="1" applyAlignment="1" applyProtection="1">
      <alignment horizontal="center" vertical="center"/>
    </xf>
    <xf numFmtId="2" fontId="3" fillId="0" borderId="23" xfId="0" quotePrefix="1" applyNumberFormat="1" applyFont="1" applyFill="1" applyBorder="1" applyAlignment="1" applyProtection="1">
      <alignment horizontal="center" vertical="center"/>
    </xf>
    <xf numFmtId="164" fontId="3" fillId="2" borderId="170" xfId="0" applyNumberFormat="1" applyFont="1" applyFill="1" applyBorder="1" applyAlignment="1" applyProtection="1">
      <alignment horizontal="center" vertical="center"/>
    </xf>
    <xf numFmtId="0" fontId="3" fillId="2" borderId="34" xfId="0" quotePrefix="1" applyNumberFormat="1" applyFont="1" applyFill="1" applyBorder="1" applyAlignment="1" applyProtection="1">
      <alignment horizontal="center" vertical="center"/>
    </xf>
    <xf numFmtId="2" fontId="3" fillId="2" borderId="29" xfId="0" applyNumberFormat="1" applyFont="1" applyFill="1" applyBorder="1" applyAlignment="1" applyProtection="1">
      <alignment horizontal="center"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2" fontId="3" fillId="0" borderId="2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2" fontId="3" fillId="0" borderId="24" xfId="0" applyNumberFormat="1" applyFont="1" applyFill="1" applyBorder="1" applyAlignment="1" applyProtection="1">
      <alignment horizontal="center" vertical="center"/>
    </xf>
    <xf numFmtId="2" fontId="3" fillId="0" borderId="25" xfId="0" applyNumberFormat="1" applyFont="1" applyFill="1" applyBorder="1" applyAlignment="1" applyProtection="1">
      <alignment horizontal="center" vertical="center"/>
    </xf>
    <xf numFmtId="164" fontId="3" fillId="2" borderId="170" xfId="0" applyNumberFormat="1" applyFont="1" applyFill="1" applyBorder="1" applyAlignment="1" applyProtection="1">
      <alignment horizontal="center" vertical="center" shrinkToFit="1"/>
    </xf>
    <xf numFmtId="164" fontId="3" fillId="2" borderId="163" xfId="0" applyNumberFormat="1" applyFont="1" applyFill="1" applyBorder="1" applyAlignment="1" applyProtection="1">
      <alignment horizontal="center" vertical="center" shrinkToFit="1"/>
    </xf>
    <xf numFmtId="0" fontId="3" fillId="2" borderId="34" xfId="0" applyNumberFormat="1" applyFont="1" applyFill="1" applyBorder="1" applyAlignment="1" applyProtection="1">
      <alignment horizontal="center" vertical="center"/>
    </xf>
    <xf numFmtId="2" fontId="3" fillId="2" borderId="29" xfId="0" applyNumberFormat="1" applyFont="1" applyFill="1" applyBorder="1" applyAlignment="1" applyProtection="1">
      <alignment horizontal="center" vertical="center" shrinkToFit="1"/>
    </xf>
    <xf numFmtId="0" fontId="3" fillId="3" borderId="8" xfId="1" quotePrefix="1" applyNumberFormat="1" applyFont="1" applyFill="1" applyBorder="1" applyAlignment="1" applyProtection="1">
      <alignment horizontal="center" vertical="center"/>
    </xf>
    <xf numFmtId="2" fontId="3" fillId="3" borderId="23" xfId="1" quotePrefix="1" applyNumberFormat="1" applyFont="1" applyFill="1" applyBorder="1" applyAlignment="1" applyProtection="1">
      <alignment horizontal="center" vertical="center"/>
    </xf>
    <xf numFmtId="164" fontId="16" fillId="0" borderId="167" xfId="3" applyNumberFormat="1" applyFont="1" applyFill="1" applyBorder="1" applyAlignment="1">
      <alignment horizontal="center" vertical="center" wrapText="1"/>
    </xf>
    <xf numFmtId="164" fontId="16" fillId="0" borderId="167" xfId="3" applyNumberFormat="1" applyFont="1" applyBorder="1" applyAlignment="1">
      <alignment horizontal="center" vertical="center"/>
    </xf>
    <xf numFmtId="0" fontId="3" fillId="3" borderId="2" xfId="1" quotePrefix="1" applyNumberFormat="1" applyFont="1" applyFill="1" applyBorder="1" applyAlignment="1" applyProtection="1">
      <alignment horizontal="center" vertical="center"/>
    </xf>
    <xf numFmtId="2" fontId="3" fillId="3" borderId="24" xfId="1" quotePrefix="1" applyNumberFormat="1" applyFont="1" applyFill="1" applyBorder="1" applyAlignment="1" applyProtection="1">
      <alignment horizontal="center" vertical="center"/>
    </xf>
    <xf numFmtId="0" fontId="18" fillId="3" borderId="2" xfId="1" quotePrefix="1" applyNumberFormat="1" applyFont="1" applyFill="1" applyBorder="1" applyAlignment="1" applyProtection="1">
      <alignment horizontal="center" vertical="center"/>
    </xf>
    <xf numFmtId="2" fontId="18" fillId="3" borderId="24" xfId="1" quotePrefix="1" applyNumberFormat="1" applyFont="1" applyFill="1" applyBorder="1" applyAlignment="1" applyProtection="1">
      <alignment horizontal="center" vertical="center"/>
    </xf>
    <xf numFmtId="164" fontId="3" fillId="2" borderId="163" xfId="0" applyNumberFormat="1" applyFont="1" applyFill="1" applyBorder="1" applyAlignment="1" applyProtection="1">
      <alignment horizontal="center" vertical="center"/>
    </xf>
    <xf numFmtId="0" fontId="3" fillId="2" borderId="34" xfId="1" quotePrefix="1" applyNumberFormat="1" applyFont="1" applyFill="1" applyBorder="1" applyAlignment="1" applyProtection="1">
      <alignment horizontal="center" vertical="center"/>
    </xf>
    <xf numFmtId="164" fontId="3" fillId="0" borderId="171" xfId="0" applyNumberFormat="1" applyFont="1" applyFill="1" applyBorder="1" applyAlignment="1" applyProtection="1">
      <alignment horizontal="center" vertical="center"/>
    </xf>
    <xf numFmtId="164" fontId="3" fillId="0" borderId="164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2" fontId="3" fillId="0" borderId="30" xfId="0" applyNumberFormat="1" applyFont="1" applyFill="1" applyBorder="1" applyAlignment="1" applyProtection="1">
      <alignment horizontal="center" vertical="center"/>
    </xf>
    <xf numFmtId="164" fontId="16" fillId="0" borderId="158" xfId="3" applyNumberFormat="1" applyFont="1" applyBorder="1" applyAlignment="1">
      <alignment horizontal="center" vertical="center"/>
    </xf>
    <xf numFmtId="0" fontId="3" fillId="0" borderId="16" xfId="1" quotePrefix="1" applyNumberFormat="1" applyFont="1" applyFill="1" applyBorder="1" applyAlignment="1" applyProtection="1">
      <alignment horizontal="center" vertical="center"/>
    </xf>
    <xf numFmtId="2" fontId="3" fillId="0" borderId="27" xfId="1" quotePrefix="1" applyNumberFormat="1" applyFont="1" applyFill="1" applyBorder="1" applyAlignment="1" applyProtection="1">
      <alignment horizontal="center" vertical="center"/>
    </xf>
    <xf numFmtId="0" fontId="3" fillId="2" borderId="17" xfId="0" applyNumberFormat="1" applyFont="1" applyFill="1" applyBorder="1" applyAlignment="1" applyProtection="1">
      <alignment horizontal="center" vertical="center"/>
    </xf>
    <xf numFmtId="164" fontId="3" fillId="0" borderId="160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/>
    </xf>
    <xf numFmtId="0" fontId="3" fillId="0" borderId="20" xfId="0" quotePrefix="1" applyNumberFormat="1" applyFont="1" applyFill="1" applyBorder="1" applyAlignment="1" applyProtection="1">
      <alignment horizontal="center" vertical="center"/>
    </xf>
    <xf numFmtId="2" fontId="3" fillId="0" borderId="35" xfId="0" quotePrefix="1" applyNumberFormat="1" applyFont="1" applyFill="1" applyBorder="1" applyAlignment="1" applyProtection="1">
      <alignment horizontal="center" vertical="center"/>
    </xf>
    <xf numFmtId="164" fontId="3" fillId="2" borderId="170" xfId="0" quotePrefix="1" applyNumberFormat="1" applyFont="1" applyFill="1" applyBorder="1" applyAlignment="1" applyProtection="1">
      <alignment horizontal="center" vertical="center"/>
    </xf>
    <xf numFmtId="164" fontId="3" fillId="2" borderId="163" xfId="0" quotePrefix="1" applyNumberFormat="1" applyFont="1" applyFill="1" applyBorder="1" applyAlignment="1" applyProtection="1">
      <alignment horizontal="center" vertical="center"/>
    </xf>
    <xf numFmtId="0" fontId="3" fillId="2" borderId="33" xfId="0" quotePrefix="1" applyNumberFormat="1" applyFont="1" applyFill="1" applyBorder="1" applyAlignment="1" applyProtection="1">
      <alignment horizontal="center" vertical="center"/>
    </xf>
    <xf numFmtId="2" fontId="3" fillId="2" borderId="29" xfId="0" quotePrefix="1" applyNumberFormat="1" applyFont="1" applyFill="1" applyBorder="1" applyAlignment="1" applyProtection="1">
      <alignment horizontal="center" vertical="center"/>
    </xf>
    <xf numFmtId="0" fontId="3" fillId="0" borderId="21" xfId="0" quotePrefix="1" applyNumberFormat="1" applyFont="1" applyFill="1" applyBorder="1" applyAlignment="1" applyProtection="1">
      <alignment horizontal="center" vertical="center"/>
    </xf>
    <xf numFmtId="2" fontId="3" fillId="0" borderId="12" xfId="0" quotePrefix="1" applyNumberFormat="1" applyFont="1" applyFill="1" applyBorder="1" applyAlignment="1" applyProtection="1">
      <alignment horizontal="center" vertical="center"/>
    </xf>
    <xf numFmtId="164" fontId="3" fillId="2" borderId="165" xfId="0" quotePrefix="1" applyNumberFormat="1" applyFont="1" applyFill="1" applyBorder="1" applyAlignment="1" applyProtection="1">
      <alignment horizontal="center" vertical="center"/>
    </xf>
    <xf numFmtId="0" fontId="3" fillId="2" borderId="21" xfId="0" quotePrefix="1" applyNumberFormat="1" applyFont="1" applyFill="1" applyBorder="1" applyAlignment="1" applyProtection="1">
      <alignment horizontal="center" vertical="center"/>
    </xf>
    <xf numFmtId="2" fontId="3" fillId="2" borderId="136" xfId="0" quotePrefix="1" applyNumberFormat="1" applyFont="1" applyFill="1" applyBorder="1" applyAlignment="1" applyProtection="1">
      <alignment horizontal="center" vertical="center"/>
    </xf>
    <xf numFmtId="0" fontId="3" fillId="0" borderId="112" xfId="1" quotePrefix="1" applyNumberFormat="1" applyFont="1" applyFill="1" applyBorder="1" applyAlignment="1" applyProtection="1">
      <alignment horizontal="center" vertical="center"/>
    </xf>
    <xf numFmtId="2" fontId="3" fillId="0" borderId="28" xfId="1" quotePrefix="1" applyNumberFormat="1" applyFont="1" applyFill="1" applyBorder="1" applyAlignment="1" applyProtection="1">
      <alignment horizontal="center" vertical="center"/>
    </xf>
    <xf numFmtId="164" fontId="3" fillId="2" borderId="166" xfId="0" applyNumberFormat="1" applyFont="1" applyFill="1" applyBorder="1" applyAlignment="1" applyProtection="1">
      <alignment horizontal="center" vertical="center"/>
    </xf>
    <xf numFmtId="164" fontId="3" fillId="2" borderId="157" xfId="0" applyNumberFormat="1" applyFont="1" applyFill="1" applyBorder="1" applyAlignment="1" applyProtection="1">
      <alignment horizontal="center" vertical="center"/>
    </xf>
    <xf numFmtId="0" fontId="3" fillId="2" borderId="116" xfId="1" quotePrefix="1" applyNumberFormat="1" applyFont="1" applyFill="1" applyBorder="1" applyAlignment="1" applyProtection="1">
      <alignment horizontal="center" vertical="center"/>
    </xf>
    <xf numFmtId="2" fontId="3" fillId="5" borderId="52" xfId="1" quotePrefix="1" applyNumberFormat="1" applyFont="1" applyFill="1" applyBorder="1" applyAlignment="1" applyProtection="1">
      <alignment horizontal="center" vertical="center"/>
    </xf>
    <xf numFmtId="164" fontId="3" fillId="6" borderId="113" xfId="1" quotePrefix="1" applyNumberFormat="1" applyFont="1" applyFill="1" applyBorder="1" applyAlignment="1" applyProtection="1">
      <alignment horizontal="center" vertical="center"/>
    </xf>
    <xf numFmtId="2" fontId="3" fillId="6" borderId="144" xfId="0" applyNumberFormat="1" applyFont="1" applyFill="1" applyBorder="1" applyAlignment="1" applyProtection="1">
      <alignment horizontal="center" vertical="center"/>
    </xf>
    <xf numFmtId="0" fontId="3" fillId="2" borderId="277" xfId="0" applyFont="1" applyFill="1" applyBorder="1" applyAlignment="1" applyProtection="1">
      <alignment horizontal="center" vertical="center"/>
    </xf>
    <xf numFmtId="3" fontId="3" fillId="6" borderId="153" xfId="0" applyNumberFormat="1" applyFont="1" applyFill="1" applyBorder="1" applyAlignment="1" applyProtection="1">
      <alignment horizontal="center" vertical="center"/>
    </xf>
    <xf numFmtId="0" fontId="16" fillId="0" borderId="8" xfId="9" applyFont="1" applyBorder="1" applyAlignment="1">
      <alignment horizontal="center" vertical="center"/>
    </xf>
    <xf numFmtId="164" fontId="24" fillId="0" borderId="20" xfId="2" applyNumberFormat="1" applyFont="1" applyFill="1" applyBorder="1" applyAlignment="1">
      <alignment horizontal="center" vertical="center" wrapText="1"/>
    </xf>
    <xf numFmtId="164" fontId="3" fillId="0" borderId="53" xfId="0" applyNumberFormat="1" applyFont="1" applyBorder="1" applyAlignment="1">
      <alignment horizontal="center" vertical="center" wrapText="1"/>
    </xf>
    <xf numFmtId="0" fontId="16" fillId="0" borderId="281" xfId="9" applyFont="1" applyFill="1" applyBorder="1" applyAlignment="1">
      <alignment horizontal="center" vertical="center" wrapText="1"/>
    </xf>
    <xf numFmtId="164" fontId="3" fillId="2" borderId="126" xfId="0" applyNumberFormat="1" applyFont="1" applyFill="1" applyBorder="1" applyAlignment="1" applyProtection="1">
      <alignment horizontal="center" vertical="center"/>
    </xf>
    <xf numFmtId="164" fontId="3" fillId="0" borderId="15" xfId="0" applyNumberFormat="1" applyFont="1" applyFill="1" applyBorder="1" applyAlignment="1" applyProtection="1">
      <alignment horizontal="center" vertical="center"/>
    </xf>
    <xf numFmtId="164" fontId="3" fillId="4" borderId="16" xfId="0" applyNumberFormat="1" applyFont="1" applyFill="1" applyBorder="1" applyAlignment="1" applyProtection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/>
    </xf>
    <xf numFmtId="164" fontId="3" fillId="2" borderId="17" xfId="0" applyNumberFormat="1" applyFont="1" applyFill="1" applyBorder="1" applyAlignment="1" applyProtection="1">
      <alignment horizontal="center" vertical="center" shrinkToFit="1"/>
    </xf>
    <xf numFmtId="164" fontId="16" fillId="0" borderId="2" xfId="3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 applyProtection="1">
      <alignment horizontal="center" vertical="center"/>
    </xf>
    <xf numFmtId="164" fontId="3" fillId="2" borderId="17" xfId="0" quotePrefix="1" applyNumberFormat="1" applyFont="1" applyFill="1" applyBorder="1" applyAlignment="1" applyProtection="1">
      <alignment horizontal="center" vertical="center"/>
    </xf>
    <xf numFmtId="164" fontId="3" fillId="2" borderId="20" xfId="0" quotePrefix="1" applyNumberFormat="1" applyFont="1" applyFill="1" applyBorder="1" applyAlignment="1" applyProtection="1">
      <alignment horizontal="center" vertical="center"/>
    </xf>
    <xf numFmtId="164" fontId="3" fillId="2" borderId="53" xfId="0" applyNumberFormat="1" applyFont="1" applyFill="1" applyBorder="1" applyAlignment="1" applyProtection="1">
      <alignment horizontal="center" vertical="center"/>
    </xf>
    <xf numFmtId="164" fontId="16" fillId="0" borderId="282" xfId="3" applyNumberFormat="1" applyFont="1" applyBorder="1" applyAlignment="1">
      <alignment horizontal="center" vertical="center"/>
    </xf>
    <xf numFmtId="164" fontId="16" fillId="0" borderId="283" xfId="3" applyNumberFormat="1" applyFont="1" applyBorder="1" applyAlignment="1">
      <alignment horizontal="center" vertical="center"/>
    </xf>
    <xf numFmtId="164" fontId="3" fillId="4" borderId="284" xfId="0" applyNumberFormat="1" applyFont="1" applyFill="1" applyBorder="1" applyAlignment="1" applyProtection="1">
      <alignment horizontal="center" vertical="center"/>
    </xf>
    <xf numFmtId="164" fontId="3" fillId="0" borderId="285" xfId="0" applyNumberFormat="1" applyFont="1" applyFill="1" applyBorder="1" applyAlignment="1" applyProtection="1">
      <alignment horizontal="center" vertical="center"/>
    </xf>
    <xf numFmtId="164" fontId="3" fillId="2" borderId="286" xfId="0" applyNumberFormat="1" applyFont="1" applyFill="1" applyBorder="1" applyAlignment="1" applyProtection="1">
      <alignment horizontal="center" vertical="center"/>
    </xf>
    <xf numFmtId="164" fontId="16" fillId="0" borderId="285" xfId="3" applyNumberFormat="1" applyFont="1" applyBorder="1" applyAlignment="1">
      <alignment horizontal="center" vertical="center"/>
    </xf>
    <xf numFmtId="164" fontId="5" fillId="3" borderId="159" xfId="1" quotePrefix="1" applyNumberFormat="1" applyFont="1" applyFill="1" applyBorder="1" applyAlignment="1" applyProtection="1">
      <alignment horizontal="center" vertical="center"/>
    </xf>
    <xf numFmtId="164" fontId="5" fillId="0" borderId="159" xfId="1" applyNumberFormat="1" applyFont="1" applyFill="1" applyBorder="1" applyAlignment="1" applyProtection="1">
      <alignment horizontal="center" vertical="center"/>
    </xf>
    <xf numFmtId="164" fontId="16" fillId="0" borderId="159" xfId="3" applyNumberFormat="1" applyFont="1" applyBorder="1" applyAlignment="1">
      <alignment horizontal="center" vertical="center"/>
    </xf>
    <xf numFmtId="164" fontId="16" fillId="0" borderId="159" xfId="3" applyNumberFormat="1" applyFont="1" applyFill="1" applyBorder="1" applyAlignment="1">
      <alignment horizontal="center" vertical="center"/>
    </xf>
    <xf numFmtId="164" fontId="16" fillId="0" borderId="159" xfId="3" applyNumberFormat="1" applyFont="1" applyFill="1" applyBorder="1" applyAlignment="1">
      <alignment horizontal="center" vertical="center" wrapText="1"/>
    </xf>
    <xf numFmtId="164" fontId="3" fillId="2" borderId="287" xfId="0" quotePrefix="1" applyNumberFormat="1" applyFont="1" applyFill="1" applyBorder="1" applyAlignment="1" applyProtection="1">
      <alignment horizontal="center" vertical="center"/>
    </xf>
    <xf numFmtId="3" fontId="3" fillId="6" borderId="288" xfId="0" applyNumberFormat="1" applyFont="1" applyFill="1" applyBorder="1" applyAlignment="1" applyProtection="1">
      <alignment horizontal="center" vertical="center"/>
    </xf>
    <xf numFmtId="0" fontId="16" fillId="0" borderId="289" xfId="9" applyFont="1" applyFill="1" applyBorder="1" applyAlignment="1">
      <alignment horizontal="center" vertical="center" wrapText="1"/>
    </xf>
    <xf numFmtId="0" fontId="16" fillId="0" borderId="290" xfId="9" applyFont="1" applyBorder="1" applyAlignment="1">
      <alignment horizontal="center" vertical="center"/>
    </xf>
    <xf numFmtId="164" fontId="3" fillId="4" borderId="291" xfId="0" applyNumberFormat="1" applyFont="1" applyFill="1" applyBorder="1" applyAlignment="1" applyProtection="1">
      <alignment horizontal="center" vertical="center"/>
    </xf>
    <xf numFmtId="3" fontId="3" fillId="6" borderId="292" xfId="0" applyNumberFormat="1" applyFont="1" applyFill="1" applyBorder="1" applyAlignment="1" applyProtection="1">
      <alignment horizontal="center" vertical="center"/>
    </xf>
    <xf numFmtId="0" fontId="16" fillId="0" borderId="293" xfId="9" applyFont="1" applyFill="1" applyBorder="1" applyAlignment="1">
      <alignment horizontal="center" vertical="center" wrapText="1"/>
    </xf>
    <xf numFmtId="0" fontId="16" fillId="0" borderId="145" xfId="9" applyFont="1" applyFill="1" applyBorder="1" applyAlignment="1">
      <alignment horizontal="center" vertical="center" wrapText="1"/>
    </xf>
    <xf numFmtId="0" fontId="16" fillId="0" borderId="294" xfId="9" applyFont="1" applyFill="1" applyBorder="1" applyAlignment="1">
      <alignment horizontal="center" vertical="center" wrapText="1"/>
    </xf>
    <xf numFmtId="0" fontId="16" fillId="0" borderId="2" xfId="9" applyFont="1" applyBorder="1" applyAlignment="1">
      <alignment horizontal="center" vertical="center"/>
    </xf>
    <xf numFmtId="0" fontId="16" fillId="0" borderId="167" xfId="9" applyFont="1" applyFill="1" applyBorder="1" applyAlignment="1">
      <alignment horizontal="center" vertical="center" wrapText="1"/>
    </xf>
    <xf numFmtId="0" fontId="16" fillId="0" borderId="167" xfId="9" applyFont="1" applyBorder="1" applyAlignment="1">
      <alignment horizontal="center" vertical="center"/>
    </xf>
    <xf numFmtId="0" fontId="16" fillId="0" borderId="154" xfId="9" applyFont="1" applyFill="1" applyBorder="1" applyAlignment="1">
      <alignment horizontal="center" vertical="center" wrapText="1"/>
    </xf>
    <xf numFmtId="164" fontId="16" fillId="0" borderId="287" xfId="3" applyNumberFormat="1" applyFont="1" applyBorder="1" applyAlignment="1">
      <alignment horizontal="center" vertical="center"/>
    </xf>
    <xf numFmtId="164" fontId="16" fillId="0" borderId="14" xfId="3" applyNumberFormat="1" applyFont="1" applyFill="1" applyBorder="1" applyAlignment="1">
      <alignment horizontal="center" vertical="center" wrapText="1"/>
    </xf>
    <xf numFmtId="164" fontId="16" fillId="0" borderId="296" xfId="3" applyNumberFormat="1" applyFont="1" applyFill="1" applyBorder="1" applyAlignment="1">
      <alignment horizontal="center" vertical="center" wrapText="1"/>
    </xf>
    <xf numFmtId="164" fontId="16" fillId="0" borderId="296" xfId="3" applyNumberFormat="1" applyFont="1" applyBorder="1" applyAlignment="1">
      <alignment horizontal="center" vertical="center"/>
    </xf>
    <xf numFmtId="164" fontId="16" fillId="0" borderId="297" xfId="3" applyNumberFormat="1" applyFont="1" applyBorder="1" applyAlignment="1">
      <alignment horizontal="center" vertical="center"/>
    </xf>
    <xf numFmtId="0" fontId="16" fillId="0" borderId="2" xfId="9" applyFont="1" applyFill="1" applyBorder="1" applyAlignment="1">
      <alignment horizontal="center" vertical="center" wrapText="1"/>
    </xf>
    <xf numFmtId="0" fontId="16" fillId="0" borderId="298" xfId="3" applyFont="1" applyFill="1" applyBorder="1" applyAlignment="1">
      <alignment horizontal="left" wrapText="1" indent="1"/>
    </xf>
    <xf numFmtId="0" fontId="16" fillId="0" borderId="298" xfId="9" applyFont="1" applyFill="1" applyBorder="1" applyAlignment="1">
      <alignment horizontal="center" vertical="center" wrapText="1"/>
    </xf>
    <xf numFmtId="0" fontId="16" fillId="0" borderId="299" xfId="9" applyFont="1" applyFill="1" applyBorder="1" applyAlignment="1">
      <alignment horizontal="center" vertical="center" wrapText="1"/>
    </xf>
    <xf numFmtId="164" fontId="16" fillId="0" borderId="300" xfId="3" applyNumberFormat="1" applyFont="1" applyBorder="1" applyAlignment="1">
      <alignment horizontal="center" vertical="center"/>
    </xf>
    <xf numFmtId="0" fontId="27" fillId="0" borderId="47" xfId="3" applyFont="1" applyFill="1" applyBorder="1" applyAlignment="1">
      <alignment horizontal="left" wrapText="1" indent="1"/>
    </xf>
    <xf numFmtId="164" fontId="16" fillId="0" borderId="301" xfId="3" applyNumberFormat="1" applyFont="1" applyBorder="1" applyAlignment="1">
      <alignment horizontal="center" vertical="center"/>
    </xf>
    <xf numFmtId="0" fontId="3" fillId="3" borderId="47" xfId="1" quotePrefix="1" applyNumberFormat="1" applyFont="1" applyFill="1" applyBorder="1" applyAlignment="1" applyProtection="1">
      <alignment horizontal="center" vertical="center"/>
    </xf>
    <xf numFmtId="2" fontId="3" fillId="3" borderId="36" xfId="1" quotePrefix="1" applyNumberFormat="1" applyFont="1" applyFill="1" applyBorder="1" applyAlignment="1" applyProtection="1">
      <alignment horizontal="center" vertical="center"/>
    </xf>
    <xf numFmtId="164" fontId="20" fillId="0" borderId="159" xfId="3" applyNumberFormat="1" applyFont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left" vertical="center" indent="1"/>
    </xf>
    <xf numFmtId="164" fontId="16" fillId="0" borderId="20" xfId="3" applyNumberFormat="1" applyFont="1" applyFill="1" applyBorder="1" applyAlignment="1">
      <alignment horizontal="center" vertical="center" wrapText="1"/>
    </xf>
    <xf numFmtId="164" fontId="16" fillId="0" borderId="165" xfId="3" applyNumberFormat="1" applyFont="1" applyFill="1" applyBorder="1" applyAlignment="1">
      <alignment horizontal="center" vertical="center" wrapText="1"/>
    </xf>
    <xf numFmtId="164" fontId="16" fillId="0" borderId="165" xfId="3" applyNumberFormat="1" applyFont="1" applyBorder="1" applyAlignment="1">
      <alignment horizontal="center" vertical="center"/>
    </xf>
    <xf numFmtId="0" fontId="5" fillId="0" borderId="47" xfId="0" applyFont="1" applyFill="1" applyBorder="1" applyAlignment="1" applyProtection="1">
      <alignment horizontal="left" vertical="center" indent="1"/>
    </xf>
    <xf numFmtId="0" fontId="3" fillId="0" borderId="8" xfId="1" quotePrefix="1" applyNumberFormat="1" applyFont="1" applyFill="1" applyBorder="1" applyAlignment="1" applyProtection="1">
      <alignment horizontal="center" vertical="center"/>
    </xf>
    <xf numFmtId="2" fontId="3" fillId="0" borderId="23" xfId="1" quotePrefix="1" applyNumberFormat="1" applyFont="1" applyFill="1" applyBorder="1" applyAlignment="1" applyProtection="1">
      <alignment horizontal="center" vertical="center"/>
    </xf>
    <xf numFmtId="0" fontId="3" fillId="0" borderId="2" xfId="1" quotePrefix="1" applyNumberFormat="1" applyFont="1" applyFill="1" applyBorder="1" applyAlignment="1" applyProtection="1">
      <alignment horizontal="center" vertical="center"/>
    </xf>
    <xf numFmtId="2" fontId="3" fillId="0" borderId="24" xfId="1" quotePrefix="1" applyNumberFormat="1" applyFont="1" applyFill="1" applyBorder="1" applyAlignment="1" applyProtection="1">
      <alignment horizontal="center" vertical="center"/>
    </xf>
    <xf numFmtId="49" fontId="3" fillId="0" borderId="27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20" xfId="0" applyNumberFormat="1" applyFont="1" applyBorder="1" applyAlignment="1">
      <alignment horizontal="center" vertical="center" wrapText="1"/>
    </xf>
    <xf numFmtId="49" fontId="1" fillId="0" borderId="1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3" fillId="0" borderId="117" xfId="0" applyNumberFormat="1" applyFont="1" applyBorder="1" applyAlignment="1">
      <alignment horizontal="center" vertical="center" wrapText="1"/>
    </xf>
    <xf numFmtId="49" fontId="3" fillId="0" borderId="122" xfId="0" applyNumberFormat="1" applyFont="1" applyBorder="1" applyAlignment="1">
      <alignment horizontal="center" vertical="center" wrapText="1"/>
    </xf>
    <xf numFmtId="49" fontId="11" fillId="0" borderId="11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3" fillId="0" borderId="119" xfId="0" applyNumberFormat="1" applyFont="1" applyBorder="1" applyAlignment="1">
      <alignment horizontal="center" vertical="center" wrapText="1"/>
    </xf>
    <xf numFmtId="49" fontId="3" fillId="0" borderId="120" xfId="0" applyNumberFormat="1" applyFont="1" applyBorder="1" applyAlignment="1">
      <alignment horizontal="center" vertical="center" wrapText="1"/>
    </xf>
    <xf numFmtId="49" fontId="3" fillId="0" borderId="1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1" fillId="0" borderId="17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77" xfId="0" applyNumberFormat="1" applyFont="1" applyBorder="1" applyAlignment="1">
      <alignment horizontal="center" vertical="center" wrapText="1"/>
    </xf>
    <xf numFmtId="49" fontId="21" fillId="0" borderId="17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178" xfId="0" applyNumberFormat="1" applyFont="1" applyBorder="1" applyAlignment="1">
      <alignment horizontal="center" vertical="center" wrapText="1"/>
    </xf>
    <xf numFmtId="49" fontId="9" fillId="0" borderId="174" xfId="0" applyNumberFormat="1" applyFont="1" applyBorder="1" applyAlignment="1">
      <alignment horizontal="center" vertical="center" wrapText="1"/>
    </xf>
    <xf numFmtId="49" fontId="9" fillId="0" borderId="162" xfId="0" applyNumberFormat="1" applyFont="1" applyBorder="1" applyAlignment="1">
      <alignment horizontal="center" vertical="center" wrapText="1"/>
    </xf>
    <xf numFmtId="49" fontId="9" fillId="0" borderId="17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176" xfId="0" applyNumberFormat="1" applyFont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49" fontId="21" fillId="5" borderId="276" xfId="0" applyNumberFormat="1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0" fontId="3" fillId="5" borderId="53" xfId="0" applyFont="1" applyFill="1" applyBorder="1" applyAlignment="1">
      <alignment horizontal="center" vertical="center" wrapText="1"/>
    </xf>
    <xf numFmtId="0" fontId="16" fillId="5" borderId="154" xfId="8" applyFont="1" applyFill="1" applyBorder="1" applyAlignment="1">
      <alignment horizontal="center" vertical="center" wrapText="1"/>
    </xf>
    <xf numFmtId="0" fontId="16" fillId="5" borderId="2" xfId="8" applyFont="1" applyFill="1" applyBorder="1" applyAlignment="1">
      <alignment horizontal="center" vertical="center" wrapText="1"/>
    </xf>
    <xf numFmtId="0" fontId="16" fillId="5" borderId="145" xfId="8" applyFont="1" applyFill="1" applyBorder="1" applyAlignment="1">
      <alignment horizontal="center" vertical="center" wrapText="1"/>
    </xf>
    <xf numFmtId="0" fontId="3" fillId="5" borderId="126" xfId="0" applyFont="1" applyFill="1" applyBorder="1" applyAlignment="1" applyProtection="1">
      <alignment horizontal="center" vertical="center"/>
    </xf>
    <xf numFmtId="0" fontId="3" fillId="5" borderId="15" xfId="0" applyFont="1" applyFill="1" applyBorder="1" applyAlignment="1" applyProtection="1">
      <alignment horizontal="center" vertical="center"/>
    </xf>
    <xf numFmtId="0" fontId="16" fillId="5" borderId="154" xfId="4" applyFont="1" applyFill="1" applyBorder="1" applyAlignment="1">
      <alignment horizontal="center" vertical="center" wrapText="1"/>
    </xf>
    <xf numFmtId="0" fontId="16" fillId="5" borderId="2" xfId="4" applyFont="1" applyFill="1" applyBorder="1" applyAlignment="1">
      <alignment horizontal="center" vertical="center" wrapText="1"/>
    </xf>
    <xf numFmtId="0" fontId="16" fillId="5" borderId="145" xfId="4" applyFont="1" applyFill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/>
    </xf>
    <xf numFmtId="0" fontId="5" fillId="5" borderId="2" xfId="0" quotePrefix="1" applyFont="1" applyFill="1" applyBorder="1" applyAlignment="1" applyProtection="1">
      <alignment horizontal="center" vertical="center"/>
    </xf>
    <xf numFmtId="0" fontId="3" fillId="5" borderId="8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</xf>
    <xf numFmtId="0" fontId="16" fillId="5" borderId="278" xfId="8" applyFont="1" applyFill="1" applyBorder="1" applyAlignment="1">
      <alignment horizontal="center" vertical="center" wrapText="1"/>
    </xf>
    <xf numFmtId="0" fontId="3" fillId="5" borderId="17" xfId="0" applyFont="1" applyFill="1" applyBorder="1" applyAlignment="1" applyProtection="1">
      <alignment horizontal="center" vertical="center" shrinkToFit="1"/>
    </xf>
    <xf numFmtId="0" fontId="16" fillId="5" borderId="298" xfId="4" applyFont="1" applyFill="1" applyBorder="1" applyAlignment="1">
      <alignment horizontal="center" vertical="center" wrapText="1"/>
    </xf>
    <xf numFmtId="0" fontId="28" fillId="5" borderId="2" xfId="4" applyFont="1" applyFill="1" applyBorder="1" applyAlignment="1">
      <alignment horizontal="center" vertical="center" wrapText="1"/>
    </xf>
    <xf numFmtId="0" fontId="16" fillId="5" borderId="2" xfId="7" applyFont="1" applyFill="1" applyBorder="1" applyAlignment="1">
      <alignment horizontal="center" vertical="center" wrapText="1"/>
    </xf>
    <xf numFmtId="0" fontId="16" fillId="5" borderId="145" xfId="7" applyFont="1" applyFill="1" applyBorder="1" applyAlignment="1">
      <alignment horizontal="center" vertical="center" wrapText="1"/>
    </xf>
    <xf numFmtId="3" fontId="3" fillId="5" borderId="17" xfId="0" applyNumberFormat="1" applyFont="1" applyFill="1" applyBorder="1" applyAlignment="1" applyProtection="1">
      <alignment horizontal="center" vertical="center"/>
    </xf>
    <xf numFmtId="0" fontId="3" fillId="5" borderId="18" xfId="0" applyFont="1" applyFill="1" applyBorder="1" applyAlignment="1" applyProtection="1">
      <alignment horizontal="center" vertical="center"/>
    </xf>
    <xf numFmtId="0" fontId="5" fillId="5" borderId="16" xfId="1" quotePrefix="1" applyFont="1" applyFill="1" applyBorder="1" applyAlignment="1" applyProtection="1">
      <alignment horizontal="center" vertical="center"/>
    </xf>
    <xf numFmtId="0" fontId="3" fillId="5" borderId="19" xfId="0" applyFont="1" applyFill="1" applyBorder="1" applyAlignment="1" applyProtection="1">
      <alignment horizontal="center" vertical="center"/>
    </xf>
    <xf numFmtId="0" fontId="5" fillId="5" borderId="279" xfId="0" quotePrefix="1" applyFont="1" applyFill="1" applyBorder="1" applyAlignment="1" applyProtection="1">
      <alignment horizontal="center" vertical="center"/>
    </xf>
    <xf numFmtId="0" fontId="3" fillId="5" borderId="17" xfId="0" quotePrefix="1" applyFont="1" applyFill="1" applyBorder="1" applyAlignment="1" applyProtection="1">
      <alignment horizontal="center" vertical="center"/>
    </xf>
    <xf numFmtId="0" fontId="5" fillId="5" borderId="21" xfId="0" quotePrefix="1" applyFont="1" applyFill="1" applyBorder="1" applyAlignment="1" applyProtection="1">
      <alignment horizontal="center" vertical="center"/>
    </xf>
    <xf numFmtId="0" fontId="3" fillId="5" borderId="279" xfId="0" quotePrefix="1" applyFont="1" applyFill="1" applyBorder="1" applyAlignment="1" applyProtection="1">
      <alignment horizontal="center" vertical="center"/>
    </xf>
    <xf numFmtId="0" fontId="5" fillId="5" borderId="112" xfId="1" quotePrefix="1" applyFont="1" applyFill="1" applyBorder="1" applyAlignment="1" applyProtection="1">
      <alignment horizontal="center" vertical="center"/>
    </xf>
    <xf numFmtId="0" fontId="5" fillId="5" borderId="2" xfId="1" quotePrefix="1" applyFont="1" applyFill="1" applyBorder="1" applyAlignment="1" applyProtection="1">
      <alignment horizontal="center" vertical="center"/>
    </xf>
    <xf numFmtId="0" fontId="5" fillId="5" borderId="8" xfId="1" quotePrefix="1" applyFont="1" applyFill="1" applyBorder="1" applyAlignment="1" applyProtection="1">
      <alignment horizontal="center" vertical="center"/>
    </xf>
    <xf numFmtId="3" fontId="3" fillId="5" borderId="53" xfId="0" applyNumberFormat="1" applyFont="1" applyFill="1" applyBorder="1" applyAlignment="1" applyProtection="1">
      <alignment horizontal="center" vertical="center"/>
    </xf>
    <xf numFmtId="49" fontId="0" fillId="5" borderId="0" xfId="0" applyNumberFormat="1" applyFont="1" applyFill="1" applyAlignment="1">
      <alignment horizontal="center" vertical="center"/>
    </xf>
    <xf numFmtId="3" fontId="18" fillId="5" borderId="24" xfId="1" quotePrefix="1" applyNumberFormat="1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5" borderId="0" xfId="0" applyFont="1" applyFill="1" applyBorder="1" applyAlignment="1">
      <alignment vertical="center"/>
    </xf>
    <xf numFmtId="49" fontId="21" fillId="5" borderId="130" xfId="0" applyNumberFormat="1" applyFont="1" applyFill="1" applyBorder="1" applyAlignment="1">
      <alignment horizontal="center" vertical="center" wrapText="1"/>
    </xf>
    <xf numFmtId="0" fontId="18" fillId="5" borderId="52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 applyProtection="1">
      <alignment horizontal="center" vertical="center"/>
    </xf>
    <xf numFmtId="0" fontId="18" fillId="5" borderId="26" xfId="0" applyFont="1" applyFill="1" applyBorder="1" applyAlignment="1" applyProtection="1">
      <alignment horizontal="center" vertical="center"/>
    </xf>
    <xf numFmtId="0" fontId="18" fillId="5" borderId="295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 applyProtection="1">
      <alignment horizontal="center" vertical="center"/>
    </xf>
    <xf numFmtId="164" fontId="18" fillId="5" borderId="37" xfId="0" applyNumberFormat="1" applyFont="1" applyFill="1" applyBorder="1" applyAlignment="1" applyProtection="1">
      <alignment horizontal="center" vertical="center"/>
    </xf>
    <xf numFmtId="164" fontId="18" fillId="5" borderId="29" xfId="0" applyNumberFormat="1" applyFont="1" applyFill="1" applyBorder="1" applyAlignment="1" applyProtection="1">
      <alignment horizontal="center" vertical="center"/>
    </xf>
    <xf numFmtId="0" fontId="18" fillId="5" borderId="24" xfId="0" applyFont="1" applyFill="1" applyBorder="1" applyAlignment="1" applyProtection="1">
      <alignment horizontal="center" vertical="center"/>
    </xf>
    <xf numFmtId="0" fontId="18" fillId="5" borderId="25" xfId="0" applyFont="1" applyFill="1" applyBorder="1" applyAlignment="1" applyProtection="1">
      <alignment horizontal="center" vertical="center"/>
    </xf>
    <xf numFmtId="0" fontId="18" fillId="5" borderId="29" xfId="0" applyFont="1" applyFill="1" applyBorder="1" applyAlignment="1" applyProtection="1">
      <alignment horizontal="center" vertical="center" shrinkToFit="1"/>
    </xf>
    <xf numFmtId="3" fontId="18" fillId="5" borderId="23" xfId="1" quotePrefix="1" applyNumberFormat="1" applyFont="1" applyFill="1" applyBorder="1" applyAlignment="1" applyProtection="1">
      <alignment horizontal="center" vertical="center"/>
    </xf>
    <xf numFmtId="3" fontId="18" fillId="5" borderId="36" xfId="1" quotePrefix="1" applyNumberFormat="1" applyFont="1" applyFill="1" applyBorder="1" applyAlignment="1" applyProtection="1">
      <alignment horizontal="center" vertical="center"/>
    </xf>
    <xf numFmtId="3" fontId="18" fillId="5" borderId="29" xfId="0" applyNumberFormat="1" applyFont="1" applyFill="1" applyBorder="1" applyAlignment="1" applyProtection="1">
      <alignment horizontal="center" vertical="center"/>
    </xf>
    <xf numFmtId="0" fontId="18" fillId="5" borderId="30" xfId="0" applyFont="1" applyFill="1" applyBorder="1" applyAlignment="1" applyProtection="1">
      <alignment horizontal="center" vertical="center"/>
    </xf>
    <xf numFmtId="0" fontId="18" fillId="5" borderId="27" xfId="1" quotePrefix="1" applyFont="1" applyFill="1" applyBorder="1" applyAlignment="1" applyProtection="1">
      <alignment horizontal="center" vertical="center"/>
    </xf>
    <xf numFmtId="0" fontId="18" fillId="5" borderId="29" xfId="0" applyFont="1" applyFill="1" applyBorder="1" applyAlignment="1" applyProtection="1">
      <alignment horizontal="center" vertical="center"/>
    </xf>
    <xf numFmtId="0" fontId="18" fillId="5" borderId="31" xfId="0" applyFont="1" applyFill="1" applyBorder="1" applyAlignment="1" applyProtection="1">
      <alignment horizontal="center" vertical="center"/>
    </xf>
    <xf numFmtId="0" fontId="18" fillId="5" borderId="130" xfId="0" quotePrefix="1" applyFont="1" applyFill="1" applyBorder="1" applyAlignment="1" applyProtection="1">
      <alignment horizontal="center" vertical="center"/>
    </xf>
    <xf numFmtId="0" fontId="18" fillId="5" borderId="29" xfId="0" quotePrefix="1" applyFont="1" applyFill="1" applyBorder="1" applyAlignment="1" applyProtection="1">
      <alignment horizontal="center" vertical="center"/>
    </xf>
    <xf numFmtId="0" fontId="18" fillId="5" borderId="12" xfId="0" quotePrefix="1" applyFont="1" applyFill="1" applyBorder="1" applyAlignment="1" applyProtection="1">
      <alignment horizontal="center" vertical="center"/>
    </xf>
    <xf numFmtId="0" fontId="18" fillId="5" borderId="280" xfId="0" quotePrefix="1" applyFont="1" applyFill="1" applyBorder="1" applyAlignment="1" applyProtection="1">
      <alignment horizontal="center" vertical="center"/>
    </xf>
    <xf numFmtId="0" fontId="18" fillId="5" borderId="28" xfId="1" quotePrefix="1" applyFont="1" applyFill="1" applyBorder="1" applyAlignment="1" applyProtection="1">
      <alignment horizontal="center" vertical="center"/>
    </xf>
    <xf numFmtId="0" fontId="18" fillId="5" borderId="24" xfId="1" quotePrefix="1" applyFont="1" applyFill="1" applyBorder="1" applyAlignment="1" applyProtection="1">
      <alignment horizontal="center" vertical="center"/>
    </xf>
    <xf numFmtId="0" fontId="18" fillId="5" borderId="23" xfId="1" quotePrefix="1" applyFont="1" applyFill="1" applyBorder="1" applyAlignment="1" applyProtection="1">
      <alignment horizontal="center" vertical="center"/>
    </xf>
    <xf numFmtId="3" fontId="18" fillId="5" borderId="52" xfId="0" applyNumberFormat="1" applyFont="1" applyFill="1" applyBorder="1" applyAlignment="1" applyProtection="1">
      <alignment horizontal="center" vertical="center"/>
    </xf>
    <xf numFmtId="49" fontId="33" fillId="0" borderId="0" xfId="0" applyNumberFormat="1" applyFont="1" applyFill="1"/>
    <xf numFmtId="49" fontId="11" fillId="0" borderId="0" xfId="0" applyNumberFormat="1" applyFont="1" applyFill="1" applyAlignment="1">
      <alignment vertical="center"/>
    </xf>
    <xf numFmtId="49" fontId="34" fillId="0" borderId="0" xfId="0" applyNumberFormat="1" applyFont="1" applyFill="1"/>
    <xf numFmtId="49" fontId="34" fillId="5" borderId="0" xfId="0" applyNumberFormat="1" applyFont="1" applyFill="1"/>
    <xf numFmtId="0" fontId="31" fillId="0" borderId="8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/>
    <xf numFmtId="0" fontId="31" fillId="0" borderId="0" xfId="0" applyFont="1" applyAlignment="1">
      <alignment horizontal="center"/>
    </xf>
    <xf numFmtId="3" fontId="18" fillId="6" borderId="113" xfId="1" quotePrefix="1" applyNumberFormat="1" applyFont="1" applyFill="1" applyBorder="1" applyAlignment="1" applyProtection="1">
      <alignment horizontal="center" vertical="center"/>
    </xf>
  </cellXfs>
  <cellStyles count="10">
    <cellStyle name="Normal" xfId="0" builtinId="0"/>
    <cellStyle name="Normal_41and89" xfId="5"/>
    <cellStyle name="Normal_Sheet1" xfId="2"/>
    <cellStyle name="Normal_Sheet1 2" xfId="3"/>
    <cellStyle name="Normal_Sheet4" xfId="7"/>
    <cellStyle name="Normal_ขึ้นทะเบียน" xfId="4"/>
    <cellStyle name="Normal_ตัวชี้วัด 3_4ตรี" xfId="6"/>
    <cellStyle name="Normal_ผลสอบ" xfId="9"/>
    <cellStyle name="Normal_แรกเข้าทั้งหมด" xfId="8"/>
    <cellStyle name="ปกติ_Sheet1" xfId="1"/>
  </cellStyles>
  <dxfs count="0"/>
  <tableStyles count="0" defaultTableStyle="TableStyleMedium2" defaultPivotStyle="PivotStyleLight16"/>
  <colors>
    <mruColors>
      <color rgb="FFFFEEDD"/>
      <color rgb="FF0000FF"/>
      <color rgb="FFFFEDE7"/>
      <color rgb="FFFFF2E5"/>
      <color rgb="FF8D42C6"/>
      <color rgb="FFFFF5EB"/>
      <color rgb="FFFFE8E1"/>
      <color rgb="FFFFCCFF"/>
      <color rgb="FFFFF3EB"/>
      <color rgb="FFFF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79"/>
  <sheetViews>
    <sheetView tabSelected="1" view="pageBreakPreview" zoomScaleNormal="100" zoomScaleSheetLayoutView="100" workbookViewId="0">
      <selection activeCell="N15" sqref="N15"/>
    </sheetView>
  </sheetViews>
  <sheetFormatPr defaultColWidth="9.140625" defaultRowHeight="30.75"/>
  <cols>
    <col min="1" max="1" width="37.85546875" style="89" customWidth="1"/>
    <col min="2" max="2" width="9" style="875" customWidth="1"/>
    <col min="3" max="9" width="6" style="637" customWidth="1"/>
    <col min="10" max="10" width="7.85546875" style="911" customWidth="1"/>
    <col min="11" max="11" width="6.42578125" style="123" customWidth="1"/>
    <col min="12" max="12" width="7.140625" style="36" customWidth="1"/>
    <col min="13" max="13" width="20.42578125" style="838" customWidth="1"/>
    <col min="14" max="16384" width="9.140625" style="6"/>
  </cols>
  <sheetData>
    <row r="1" spans="1:16" s="9" customFormat="1" ht="25.5" customHeight="1">
      <c r="A1" s="84" t="s">
        <v>102</v>
      </c>
      <c r="B1" s="833"/>
      <c r="C1" s="634"/>
      <c r="D1" s="634"/>
      <c r="E1" s="634"/>
      <c r="F1" s="634"/>
      <c r="G1" s="634"/>
      <c r="H1" s="634"/>
      <c r="I1" s="634"/>
      <c r="J1" s="877"/>
      <c r="K1" s="92"/>
      <c r="L1" s="22"/>
      <c r="M1" s="837"/>
    </row>
    <row r="2" spans="1:16" s="9" customFormat="1" ht="25.5" customHeight="1" thickBot="1">
      <c r="A2" s="84" t="s">
        <v>95</v>
      </c>
      <c r="B2" s="833"/>
      <c r="C2" s="634"/>
      <c r="D2" s="634"/>
      <c r="E2" s="634"/>
      <c r="F2" s="634"/>
      <c r="G2" s="634"/>
      <c r="H2" s="634"/>
      <c r="I2" s="634"/>
      <c r="J2" s="877"/>
      <c r="K2" s="92"/>
      <c r="L2" s="22"/>
      <c r="M2" s="837"/>
      <c r="N2" s="914"/>
      <c r="O2" s="914"/>
      <c r="P2" s="914"/>
    </row>
    <row r="3" spans="1:16" s="9" customFormat="1" ht="25.5" hidden="1" customHeight="1" thickBot="1">
      <c r="A3" s="85" t="s">
        <v>39</v>
      </c>
      <c r="B3" s="840"/>
      <c r="C3" s="634"/>
      <c r="D3" s="634"/>
      <c r="E3" s="634"/>
      <c r="F3" s="634"/>
      <c r="G3" s="634"/>
      <c r="H3" s="634"/>
      <c r="I3" s="634"/>
      <c r="J3" s="878"/>
      <c r="K3" s="92"/>
      <c r="L3" s="22"/>
      <c r="M3" s="837"/>
      <c r="N3" s="914"/>
      <c r="O3" s="914"/>
      <c r="P3" s="914"/>
    </row>
    <row r="4" spans="1:16" ht="25.5" customHeight="1">
      <c r="A4" s="792" t="s">
        <v>0</v>
      </c>
      <c r="B4" s="841" t="s">
        <v>26</v>
      </c>
      <c r="C4" s="794" t="s">
        <v>151</v>
      </c>
      <c r="D4" s="795"/>
      <c r="E4" s="796"/>
      <c r="F4" s="796"/>
      <c r="G4" s="796"/>
      <c r="H4" s="796"/>
      <c r="I4" s="796"/>
      <c r="J4" s="797"/>
      <c r="K4" s="802" t="s">
        <v>92</v>
      </c>
      <c r="L4" s="803"/>
      <c r="M4" s="912" t="s">
        <v>153</v>
      </c>
      <c r="N4" s="913" t="s">
        <v>51</v>
      </c>
      <c r="O4" s="913" t="s">
        <v>52</v>
      </c>
      <c r="P4" s="913" t="s">
        <v>53</v>
      </c>
    </row>
    <row r="5" spans="1:16" ht="23.25" customHeight="1">
      <c r="A5" s="793"/>
      <c r="B5" s="842"/>
      <c r="C5" s="798"/>
      <c r="D5" s="799"/>
      <c r="E5" s="800"/>
      <c r="F5" s="800"/>
      <c r="G5" s="800"/>
      <c r="H5" s="800"/>
      <c r="I5" s="800"/>
      <c r="J5" s="801"/>
      <c r="K5" s="804"/>
      <c r="L5" s="805"/>
      <c r="M5" s="912"/>
      <c r="N5" s="913"/>
      <c r="O5" s="913"/>
      <c r="P5" s="913"/>
    </row>
    <row r="6" spans="1:16" ht="14.25" customHeight="1">
      <c r="A6" s="793"/>
      <c r="B6" s="842"/>
      <c r="C6" s="798"/>
      <c r="D6" s="799"/>
      <c r="E6" s="800"/>
      <c r="F6" s="800"/>
      <c r="G6" s="800"/>
      <c r="H6" s="800"/>
      <c r="I6" s="800"/>
      <c r="J6" s="801"/>
      <c r="K6" s="804"/>
      <c r="L6" s="805"/>
      <c r="M6" s="912"/>
    </row>
    <row r="7" spans="1:16" ht="48">
      <c r="A7" s="793"/>
      <c r="B7" s="842"/>
      <c r="C7" s="731" t="s">
        <v>142</v>
      </c>
      <c r="D7" s="639" t="s">
        <v>27</v>
      </c>
      <c r="E7" s="639" t="s">
        <v>28</v>
      </c>
      <c r="F7" s="639" t="s">
        <v>29</v>
      </c>
      <c r="G7" s="639" t="s">
        <v>30</v>
      </c>
      <c r="H7" s="639" t="s">
        <v>31</v>
      </c>
      <c r="I7" s="640" t="s">
        <v>32</v>
      </c>
      <c r="J7" s="879" t="s">
        <v>33</v>
      </c>
      <c r="K7" s="641" t="s">
        <v>37</v>
      </c>
      <c r="L7" s="642" t="s">
        <v>38</v>
      </c>
      <c r="M7" s="839" t="s">
        <v>152</v>
      </c>
    </row>
    <row r="8" spans="1:16" s="2" customFormat="1" ht="20.100000000000001" customHeight="1">
      <c r="A8" s="262" t="s">
        <v>1</v>
      </c>
      <c r="B8" s="843"/>
      <c r="C8" s="732"/>
      <c r="D8" s="643"/>
      <c r="E8" s="643"/>
      <c r="F8" s="643"/>
      <c r="G8" s="643"/>
      <c r="H8" s="643"/>
      <c r="I8" s="644"/>
      <c r="J8" s="880"/>
      <c r="K8" s="645"/>
      <c r="L8" s="646"/>
      <c r="M8" s="838"/>
    </row>
    <row r="9" spans="1:16" s="2" customFormat="1" ht="20.100000000000001" customHeight="1">
      <c r="A9" s="317" t="s">
        <v>58</v>
      </c>
      <c r="B9" s="844">
        <v>3</v>
      </c>
      <c r="C9" s="730"/>
      <c r="D9" s="761">
        <v>1</v>
      </c>
      <c r="E9" s="758"/>
      <c r="F9" s="758"/>
      <c r="G9" s="758"/>
      <c r="H9" s="758"/>
      <c r="I9" s="647"/>
      <c r="J9" s="881">
        <f>SUM(C9:I9)</f>
        <v>1</v>
      </c>
      <c r="K9" s="648">
        <f>SUM(F9:I9)</f>
        <v>0</v>
      </c>
      <c r="L9" s="649">
        <f t="shared" ref="L9:L15" si="0">K9*100/J9</f>
        <v>0</v>
      </c>
      <c r="M9" s="915">
        <f>+B9-J9</f>
        <v>2</v>
      </c>
    </row>
    <row r="10" spans="1:16" s="2" customFormat="1" ht="20.100000000000001" customHeight="1">
      <c r="A10" s="319" t="s">
        <v>59</v>
      </c>
      <c r="B10" s="845">
        <v>6</v>
      </c>
      <c r="C10" s="764"/>
      <c r="D10" s="765">
        <v>3</v>
      </c>
      <c r="E10" s="765">
        <v>2</v>
      </c>
      <c r="F10" s="765">
        <v>1</v>
      </c>
      <c r="G10" s="766"/>
      <c r="H10" s="766"/>
      <c r="I10" s="650"/>
      <c r="J10" s="882">
        <f t="shared" ref="J10:J14" si="1">SUM(C10:I10)</f>
        <v>6</v>
      </c>
      <c r="K10" s="651">
        <f t="shared" ref="K10:K14" si="2">SUM(F10:I10)</f>
        <v>1</v>
      </c>
      <c r="L10" s="652">
        <f t="shared" si="0"/>
        <v>16.666666666666668</v>
      </c>
      <c r="M10" s="915">
        <f t="shared" ref="M10:M73" si="3">+B10-J10</f>
        <v>0</v>
      </c>
    </row>
    <row r="11" spans="1:16" s="2" customFormat="1" ht="20.100000000000001" customHeight="1">
      <c r="A11" s="319" t="s">
        <v>60</v>
      </c>
      <c r="B11" s="845">
        <v>8</v>
      </c>
      <c r="C11" s="764"/>
      <c r="D11" s="766"/>
      <c r="E11" s="765">
        <v>2</v>
      </c>
      <c r="F11" s="765">
        <v>4</v>
      </c>
      <c r="G11" s="765">
        <v>1</v>
      </c>
      <c r="H11" s="766"/>
      <c r="I11" s="650"/>
      <c r="J11" s="882">
        <f t="shared" si="1"/>
        <v>7</v>
      </c>
      <c r="K11" s="651">
        <f t="shared" si="2"/>
        <v>5</v>
      </c>
      <c r="L11" s="652">
        <f t="shared" si="0"/>
        <v>71.428571428571431</v>
      </c>
      <c r="M11" s="915">
        <f t="shared" si="3"/>
        <v>1</v>
      </c>
    </row>
    <row r="12" spans="1:16" s="2" customFormat="1" ht="20.100000000000001" customHeight="1">
      <c r="A12" s="319" t="s">
        <v>61</v>
      </c>
      <c r="B12" s="845">
        <v>16</v>
      </c>
      <c r="C12" s="764">
        <v>1</v>
      </c>
      <c r="D12" s="765">
        <v>2</v>
      </c>
      <c r="E12" s="765">
        <v>8</v>
      </c>
      <c r="F12" s="765">
        <v>3</v>
      </c>
      <c r="G12" s="766"/>
      <c r="H12" s="765">
        <v>1</v>
      </c>
      <c r="I12" s="650"/>
      <c r="J12" s="882">
        <f t="shared" si="1"/>
        <v>15</v>
      </c>
      <c r="K12" s="651">
        <f t="shared" si="2"/>
        <v>4</v>
      </c>
      <c r="L12" s="652">
        <f t="shared" si="0"/>
        <v>26.666666666666668</v>
      </c>
      <c r="M12" s="915">
        <f t="shared" si="3"/>
        <v>1</v>
      </c>
    </row>
    <row r="13" spans="1:16" s="2" customFormat="1" ht="20.100000000000001" customHeight="1">
      <c r="A13" s="319" t="s">
        <v>62</v>
      </c>
      <c r="B13" s="845">
        <v>9</v>
      </c>
      <c r="C13" s="764"/>
      <c r="D13" s="765">
        <v>2</v>
      </c>
      <c r="E13" s="765">
        <v>2</v>
      </c>
      <c r="F13" s="765">
        <v>5</v>
      </c>
      <c r="G13" s="766"/>
      <c r="H13" s="766"/>
      <c r="I13" s="650"/>
      <c r="J13" s="882">
        <f t="shared" si="1"/>
        <v>9</v>
      </c>
      <c r="K13" s="651">
        <f t="shared" si="2"/>
        <v>5</v>
      </c>
      <c r="L13" s="652">
        <f t="shared" si="0"/>
        <v>55.555555555555557</v>
      </c>
      <c r="M13" s="915">
        <f t="shared" si="3"/>
        <v>0</v>
      </c>
    </row>
    <row r="14" spans="1:16" s="2" customFormat="1" ht="20.100000000000001" customHeight="1">
      <c r="A14" s="318" t="s">
        <v>63</v>
      </c>
      <c r="B14" s="846">
        <v>57</v>
      </c>
      <c r="C14" s="762">
        <v>12</v>
      </c>
      <c r="D14" s="763">
        <v>34</v>
      </c>
      <c r="E14" s="763">
        <v>4</v>
      </c>
      <c r="F14" s="763">
        <v>1</v>
      </c>
      <c r="G14" s="758"/>
      <c r="H14" s="758"/>
      <c r="I14" s="653"/>
      <c r="J14" s="881">
        <f t="shared" si="1"/>
        <v>51</v>
      </c>
      <c r="K14" s="654">
        <f t="shared" si="2"/>
        <v>1</v>
      </c>
      <c r="L14" s="655">
        <f t="shared" si="0"/>
        <v>1.9607843137254901</v>
      </c>
      <c r="M14" s="915">
        <f t="shared" si="3"/>
        <v>6</v>
      </c>
    </row>
    <row r="15" spans="1:16" s="2" customFormat="1" ht="20.100000000000001" customHeight="1" thickBot="1">
      <c r="A15" s="266" t="s">
        <v>2</v>
      </c>
      <c r="B15" s="847">
        <f>SUM(B9:B14)</f>
        <v>99</v>
      </c>
      <c r="C15" s="734">
        <f t="shared" ref="C15:H15" si="4">SUM(C9:C14)</f>
        <v>13</v>
      </c>
      <c r="D15" s="656">
        <f t="shared" si="4"/>
        <v>42</v>
      </c>
      <c r="E15" s="656">
        <f t="shared" si="4"/>
        <v>18</v>
      </c>
      <c r="F15" s="656">
        <f t="shared" si="4"/>
        <v>14</v>
      </c>
      <c r="G15" s="656">
        <f t="shared" si="4"/>
        <v>1</v>
      </c>
      <c r="H15" s="656">
        <f t="shared" si="4"/>
        <v>1</v>
      </c>
      <c r="I15" s="657"/>
      <c r="J15" s="883">
        <f>SUM(J9:J14)</f>
        <v>89</v>
      </c>
      <c r="K15" s="658">
        <f>SUM(K9:K14)</f>
        <v>16</v>
      </c>
      <c r="L15" s="659">
        <f t="shared" si="0"/>
        <v>17.977528089887642</v>
      </c>
      <c r="M15" s="915">
        <f t="shared" si="3"/>
        <v>10</v>
      </c>
    </row>
    <row r="16" spans="1:16" s="2" customFormat="1" ht="20.100000000000001" customHeight="1">
      <c r="A16" s="267" t="s">
        <v>3</v>
      </c>
      <c r="B16" s="848"/>
      <c r="C16" s="735"/>
      <c r="D16" s="660"/>
      <c r="E16" s="660"/>
      <c r="F16" s="660"/>
      <c r="G16" s="660"/>
      <c r="H16" s="660"/>
      <c r="I16" s="661"/>
      <c r="J16" s="884"/>
      <c r="K16" s="662"/>
      <c r="L16" s="663"/>
      <c r="M16" s="915"/>
    </row>
    <row r="17" spans="1:13" s="2" customFormat="1" ht="20.100000000000001" customHeight="1">
      <c r="A17" s="268" t="s">
        <v>23</v>
      </c>
      <c r="B17" s="849">
        <v>164</v>
      </c>
      <c r="C17" s="767">
        <v>7</v>
      </c>
      <c r="D17" s="761">
        <v>87</v>
      </c>
      <c r="E17" s="761">
        <v>40</v>
      </c>
      <c r="F17" s="761">
        <v>7</v>
      </c>
      <c r="G17" s="761">
        <v>1</v>
      </c>
      <c r="H17" s="758"/>
      <c r="I17" s="768"/>
      <c r="J17" s="885">
        <f t="shared" ref="J17:J23" si="5">SUM(C17:I17)</f>
        <v>142</v>
      </c>
      <c r="K17" s="664">
        <f>SUM(F17:I17)</f>
        <v>8</v>
      </c>
      <c r="L17" s="665">
        <f t="shared" ref="L17:L26" si="6">K17*100/J17</f>
        <v>5.6338028169014081</v>
      </c>
      <c r="M17" s="915">
        <f t="shared" si="3"/>
        <v>22</v>
      </c>
    </row>
    <row r="18" spans="1:13" s="2" customFormat="1" ht="20.100000000000001" customHeight="1">
      <c r="A18" s="257" t="s">
        <v>44</v>
      </c>
      <c r="B18" s="850"/>
      <c r="C18" s="739"/>
      <c r="D18" s="690"/>
      <c r="E18" s="690"/>
      <c r="F18" s="690"/>
      <c r="G18" s="691"/>
      <c r="H18" s="691"/>
      <c r="I18" s="752"/>
      <c r="J18" s="882">
        <f t="shared" si="5"/>
        <v>0</v>
      </c>
      <c r="K18" s="666">
        <f t="shared" ref="K18:K25" si="7">SUM(F18:I18)</f>
        <v>0</v>
      </c>
      <c r="L18" s="667"/>
      <c r="M18" s="915">
        <f t="shared" si="3"/>
        <v>0</v>
      </c>
    </row>
    <row r="19" spans="1:13" s="2" customFormat="1" ht="20.100000000000001" customHeight="1">
      <c r="A19" s="257" t="s">
        <v>43</v>
      </c>
      <c r="B19" s="850"/>
      <c r="C19" s="739"/>
      <c r="D19" s="690"/>
      <c r="E19" s="690"/>
      <c r="F19" s="690"/>
      <c r="G19" s="691"/>
      <c r="H19" s="691"/>
      <c r="I19" s="752"/>
      <c r="J19" s="882">
        <f t="shared" si="5"/>
        <v>0</v>
      </c>
      <c r="K19" s="666">
        <f t="shared" si="7"/>
        <v>0</v>
      </c>
      <c r="L19" s="667"/>
      <c r="M19" s="915">
        <f t="shared" si="3"/>
        <v>0</v>
      </c>
    </row>
    <row r="20" spans="1:13" s="2" customFormat="1" ht="20.100000000000001" customHeight="1">
      <c r="A20" s="257" t="s">
        <v>45</v>
      </c>
      <c r="B20" s="845">
        <v>73</v>
      </c>
      <c r="C20" s="773">
        <v>2</v>
      </c>
      <c r="D20" s="765">
        <v>28</v>
      </c>
      <c r="E20" s="765">
        <v>16</v>
      </c>
      <c r="F20" s="765">
        <v>5</v>
      </c>
      <c r="G20" s="765">
        <v>3</v>
      </c>
      <c r="H20" s="766"/>
      <c r="I20" s="752"/>
      <c r="J20" s="882">
        <f t="shared" si="5"/>
        <v>54</v>
      </c>
      <c r="K20" s="666">
        <f t="shared" si="7"/>
        <v>8</v>
      </c>
      <c r="L20" s="667">
        <f t="shared" si="6"/>
        <v>14.814814814814815</v>
      </c>
      <c r="M20" s="915">
        <f t="shared" si="3"/>
        <v>19</v>
      </c>
    </row>
    <row r="21" spans="1:13" s="2" customFormat="1" ht="20.100000000000001" customHeight="1">
      <c r="A21" s="321" t="s">
        <v>46</v>
      </c>
      <c r="B21" s="851"/>
      <c r="C21" s="769"/>
      <c r="D21" s="770"/>
      <c r="E21" s="770"/>
      <c r="F21" s="771"/>
      <c r="G21" s="770"/>
      <c r="H21" s="771"/>
      <c r="I21" s="772"/>
      <c r="J21" s="886">
        <f t="shared" si="5"/>
        <v>0</v>
      </c>
      <c r="K21" s="668">
        <f t="shared" si="7"/>
        <v>0</v>
      </c>
      <c r="L21" s="669"/>
      <c r="M21" s="915">
        <f t="shared" si="3"/>
        <v>0</v>
      </c>
    </row>
    <row r="22" spans="1:13" s="2" customFormat="1" ht="20.100000000000001" customHeight="1">
      <c r="A22" s="256" t="s">
        <v>21</v>
      </c>
      <c r="B22" s="852">
        <f>SUM(B17:B21)</f>
        <v>237</v>
      </c>
      <c r="C22" s="736">
        <f>SUM(C17:C21)</f>
        <v>9</v>
      </c>
      <c r="D22" s="759">
        <f t="shared" ref="D22:I22" si="8">SUM(D17:D21)</f>
        <v>115</v>
      </c>
      <c r="E22" s="759">
        <f t="shared" si="8"/>
        <v>56</v>
      </c>
      <c r="F22" s="759">
        <f t="shared" si="8"/>
        <v>12</v>
      </c>
      <c r="G22" s="759">
        <f t="shared" si="8"/>
        <v>4</v>
      </c>
      <c r="H22" s="759">
        <f t="shared" si="8"/>
        <v>0</v>
      </c>
      <c r="I22" s="746">
        <f t="shared" si="8"/>
        <v>0</v>
      </c>
      <c r="J22" s="882">
        <f t="shared" si="5"/>
        <v>196</v>
      </c>
      <c r="K22" s="670">
        <f t="shared" si="7"/>
        <v>16</v>
      </c>
      <c r="L22" s="671">
        <f t="shared" si="6"/>
        <v>8.1632653061224492</v>
      </c>
      <c r="M22" s="915">
        <f t="shared" si="3"/>
        <v>41</v>
      </c>
    </row>
    <row r="23" spans="1:13" s="2" customFormat="1" ht="20.100000000000001" customHeight="1">
      <c r="A23" s="258" t="s">
        <v>143</v>
      </c>
      <c r="B23" s="853">
        <v>132</v>
      </c>
      <c r="C23" s="733">
        <v>12</v>
      </c>
      <c r="D23" s="757">
        <v>78</v>
      </c>
      <c r="E23" s="757">
        <v>28</v>
      </c>
      <c r="F23" s="757">
        <v>8</v>
      </c>
      <c r="G23" s="758"/>
      <c r="H23" s="758"/>
      <c r="I23" s="745"/>
      <c r="J23" s="882">
        <f t="shared" si="5"/>
        <v>126</v>
      </c>
      <c r="K23" s="666">
        <f t="shared" si="7"/>
        <v>8</v>
      </c>
      <c r="L23" s="667">
        <f t="shared" si="6"/>
        <v>6.3492063492063489</v>
      </c>
      <c r="M23" s="915">
        <f t="shared" si="3"/>
        <v>6</v>
      </c>
    </row>
    <row r="24" spans="1:13" s="2" customFormat="1" ht="20.100000000000001" customHeight="1">
      <c r="A24" s="275" t="s">
        <v>22</v>
      </c>
      <c r="B24" s="854">
        <f>SUM(B23)</f>
        <v>132</v>
      </c>
      <c r="C24" s="736">
        <f>SUM(C23)</f>
        <v>12</v>
      </c>
      <c r="D24" s="759">
        <f t="shared" ref="D24:I24" si="9">SUM(D23)</f>
        <v>78</v>
      </c>
      <c r="E24" s="759">
        <f t="shared" si="9"/>
        <v>28</v>
      </c>
      <c r="F24" s="759">
        <f t="shared" si="9"/>
        <v>8</v>
      </c>
      <c r="G24" s="759">
        <f t="shared" si="9"/>
        <v>0</v>
      </c>
      <c r="H24" s="759">
        <f t="shared" si="9"/>
        <v>0</v>
      </c>
      <c r="I24" s="746">
        <f t="shared" si="9"/>
        <v>0</v>
      </c>
      <c r="J24" s="887">
        <f>SUM(J23)</f>
        <v>126</v>
      </c>
      <c r="K24" s="672">
        <f t="shared" si="7"/>
        <v>8</v>
      </c>
      <c r="L24" s="673">
        <f t="shared" si="6"/>
        <v>6.3492063492063489</v>
      </c>
      <c r="M24" s="915">
        <f t="shared" si="3"/>
        <v>6</v>
      </c>
    </row>
    <row r="25" spans="1:13" s="2" customFormat="1" ht="41.25" customHeight="1">
      <c r="A25" s="315" t="s">
        <v>96</v>
      </c>
      <c r="B25" s="855">
        <v>15</v>
      </c>
      <c r="C25" s="730"/>
      <c r="D25" s="757">
        <v>5</v>
      </c>
      <c r="E25" s="757">
        <v>5</v>
      </c>
      <c r="F25" s="758"/>
      <c r="G25" s="757">
        <v>1</v>
      </c>
      <c r="H25" s="758"/>
      <c r="I25" s="747"/>
      <c r="J25" s="888">
        <f>SUM(C25:I25)</f>
        <v>11</v>
      </c>
      <c r="K25" s="674">
        <f t="shared" si="7"/>
        <v>1</v>
      </c>
      <c r="L25" s="675">
        <f t="shared" si="6"/>
        <v>9.0909090909090917</v>
      </c>
      <c r="M25" s="915">
        <f t="shared" si="3"/>
        <v>4</v>
      </c>
    </row>
    <row r="26" spans="1:13" s="2" customFormat="1" ht="20.100000000000001" customHeight="1" thickBot="1">
      <c r="A26" s="276" t="s">
        <v>4</v>
      </c>
      <c r="B26" s="856">
        <f>SUM(B24,B22,B25)</f>
        <v>384</v>
      </c>
      <c r="C26" s="737">
        <f>SUM(C22,C24,C25)</f>
        <v>21</v>
      </c>
      <c r="D26" s="676">
        <f t="shared" ref="D26:I26" si="10">SUM(D22,D24,D25)</f>
        <v>198</v>
      </c>
      <c r="E26" s="676">
        <f t="shared" si="10"/>
        <v>89</v>
      </c>
      <c r="F26" s="676">
        <f t="shared" si="10"/>
        <v>20</v>
      </c>
      <c r="G26" s="676">
        <f t="shared" si="10"/>
        <v>5</v>
      </c>
      <c r="H26" s="676">
        <f t="shared" si="10"/>
        <v>0</v>
      </c>
      <c r="I26" s="748">
        <f t="shared" si="10"/>
        <v>0</v>
      </c>
      <c r="J26" s="889">
        <f>SUM(J22,J24,J25)</f>
        <v>333</v>
      </c>
      <c r="K26" s="677">
        <f>SUM(K22,K24,K25)</f>
        <v>25</v>
      </c>
      <c r="L26" s="678">
        <f t="shared" si="6"/>
        <v>7.5075075075075075</v>
      </c>
      <c r="M26" s="915">
        <f t="shared" si="3"/>
        <v>51</v>
      </c>
    </row>
    <row r="27" spans="1:13" s="2" customFormat="1" ht="20.100000000000001" customHeight="1">
      <c r="A27" s="267" t="s">
        <v>5</v>
      </c>
      <c r="B27" s="848"/>
      <c r="C27" s="735"/>
      <c r="D27" s="660"/>
      <c r="E27" s="660"/>
      <c r="F27" s="660"/>
      <c r="G27" s="660"/>
      <c r="H27" s="660"/>
      <c r="I27" s="661"/>
      <c r="J27" s="884"/>
      <c r="K27" s="662"/>
      <c r="L27" s="663"/>
      <c r="M27" s="915"/>
    </row>
    <row r="28" spans="1:13" s="2" customFormat="1" ht="20.100000000000001" customHeight="1">
      <c r="A28" s="277" t="s">
        <v>6</v>
      </c>
      <c r="B28" s="857">
        <v>97</v>
      </c>
      <c r="C28" s="733">
        <v>15</v>
      </c>
      <c r="D28" s="757">
        <v>53</v>
      </c>
      <c r="E28" s="757">
        <v>6</v>
      </c>
      <c r="F28" s="757">
        <v>1</v>
      </c>
      <c r="G28" s="757">
        <v>1</v>
      </c>
      <c r="H28" s="758"/>
      <c r="I28" s="744"/>
      <c r="J28" s="887">
        <f>SUM(C28:I28)</f>
        <v>76</v>
      </c>
      <c r="K28" s="679">
        <f>SUM(F28:I28)</f>
        <v>2</v>
      </c>
      <c r="L28" s="680">
        <f>K28*100/J28</f>
        <v>2.6315789473684212</v>
      </c>
      <c r="M28" s="915">
        <f t="shared" si="3"/>
        <v>21</v>
      </c>
    </row>
    <row r="29" spans="1:13" s="2" customFormat="1" ht="20.100000000000001" customHeight="1">
      <c r="A29" s="278" t="s">
        <v>144</v>
      </c>
      <c r="B29" s="857">
        <v>77</v>
      </c>
      <c r="C29" s="733">
        <v>9</v>
      </c>
      <c r="D29" s="757">
        <v>36</v>
      </c>
      <c r="E29" s="757">
        <v>6</v>
      </c>
      <c r="F29" s="757">
        <v>2</v>
      </c>
      <c r="G29" s="758"/>
      <c r="H29" s="758"/>
      <c r="I29" s="745"/>
      <c r="J29" s="890">
        <f>SUM(C29:I29)</f>
        <v>53</v>
      </c>
      <c r="K29" s="681">
        <f t="shared" ref="K29" si="11">SUM(F29:I29)</f>
        <v>2</v>
      </c>
      <c r="L29" s="682">
        <f>K29*100/J29</f>
        <v>3.7735849056603774</v>
      </c>
      <c r="M29" s="915">
        <f t="shared" si="3"/>
        <v>24</v>
      </c>
    </row>
    <row r="30" spans="1:13" s="2" customFormat="1" ht="20.100000000000001" customHeight="1">
      <c r="A30" s="278" t="s">
        <v>8</v>
      </c>
      <c r="B30" s="857">
        <v>101</v>
      </c>
      <c r="C30" s="733">
        <v>13</v>
      </c>
      <c r="D30" s="757">
        <v>50</v>
      </c>
      <c r="E30" s="757">
        <v>20</v>
      </c>
      <c r="F30" s="757">
        <v>3</v>
      </c>
      <c r="G30" s="758"/>
      <c r="H30" s="758"/>
      <c r="I30" s="745"/>
      <c r="J30" s="890">
        <f>SUM(C30:I30)</f>
        <v>86</v>
      </c>
      <c r="K30" s="681">
        <f>SUM(F30:I30)</f>
        <v>3</v>
      </c>
      <c r="L30" s="682">
        <f>K30*100/J30</f>
        <v>3.4883720930232558</v>
      </c>
      <c r="M30" s="915">
        <f t="shared" si="3"/>
        <v>15</v>
      </c>
    </row>
    <row r="31" spans="1:13" s="2" customFormat="1" ht="66" customHeight="1">
      <c r="A31" s="279" t="s">
        <v>93</v>
      </c>
      <c r="B31" s="854">
        <v>11</v>
      </c>
      <c r="C31" s="730"/>
      <c r="D31" s="757">
        <v>1</v>
      </c>
      <c r="E31" s="757">
        <v>6</v>
      </c>
      <c r="F31" s="757">
        <v>1</v>
      </c>
      <c r="G31" s="757">
        <v>2</v>
      </c>
      <c r="H31" s="758"/>
      <c r="I31" s="749"/>
      <c r="J31" s="891">
        <f>SUM(C31:I31)</f>
        <v>10</v>
      </c>
      <c r="K31" s="679">
        <f>SUM(F31:I31)</f>
        <v>3</v>
      </c>
      <c r="L31" s="683">
        <f>K31*100/J31</f>
        <v>30</v>
      </c>
      <c r="M31" s="915">
        <f t="shared" si="3"/>
        <v>1</v>
      </c>
    </row>
    <row r="32" spans="1:13" s="2" customFormat="1" ht="20.100000000000001" customHeight="1" thickBot="1">
      <c r="A32" s="280" t="s">
        <v>9</v>
      </c>
      <c r="B32" s="858">
        <f>SUM(B28:B31)</f>
        <v>286</v>
      </c>
      <c r="C32" s="738">
        <f t="shared" ref="C32:J32" si="12">SUM(C28:C31)</f>
        <v>37</v>
      </c>
      <c r="D32" s="684">
        <f t="shared" si="12"/>
        <v>140</v>
      </c>
      <c r="E32" s="684">
        <f t="shared" si="12"/>
        <v>38</v>
      </c>
      <c r="F32" s="684">
        <f t="shared" si="12"/>
        <v>7</v>
      </c>
      <c r="G32" s="684">
        <f t="shared" si="12"/>
        <v>3</v>
      </c>
      <c r="H32" s="684">
        <f t="shared" si="12"/>
        <v>0</v>
      </c>
      <c r="I32" s="685">
        <f t="shared" si="12"/>
        <v>0</v>
      </c>
      <c r="J32" s="892">
        <f t="shared" si="12"/>
        <v>225</v>
      </c>
      <c r="K32" s="686">
        <f>SUM(K28:K31)</f>
        <v>10</v>
      </c>
      <c r="L32" s="687">
        <f>K32*100/J32</f>
        <v>4.4444444444444446</v>
      </c>
      <c r="M32" s="915">
        <f t="shared" si="3"/>
        <v>61</v>
      </c>
    </row>
    <row r="33" spans="1:13" s="2" customFormat="1" ht="20.100000000000001" customHeight="1">
      <c r="A33" s="267" t="s">
        <v>10</v>
      </c>
      <c r="B33" s="848"/>
      <c r="C33" s="735"/>
      <c r="D33" s="660"/>
      <c r="E33" s="660"/>
      <c r="F33" s="660"/>
      <c r="G33" s="660"/>
      <c r="H33" s="660"/>
      <c r="I33" s="661"/>
      <c r="J33" s="884"/>
      <c r="K33" s="662"/>
      <c r="L33" s="663"/>
      <c r="M33" s="915"/>
    </row>
    <row r="34" spans="1:13" s="2" customFormat="1" ht="20.100000000000001" customHeight="1">
      <c r="A34" s="774" t="s">
        <v>66</v>
      </c>
      <c r="B34" s="859">
        <v>458</v>
      </c>
      <c r="C34" s="775">
        <v>43</v>
      </c>
      <c r="D34" s="776">
        <v>138</v>
      </c>
      <c r="E34" s="776">
        <v>20</v>
      </c>
      <c r="F34" s="776">
        <v>4</v>
      </c>
      <c r="G34" s="776">
        <v>2</v>
      </c>
      <c r="H34" s="758"/>
      <c r="I34" s="777"/>
      <c r="J34" s="893">
        <f t="shared" ref="J34:J60" si="13">SUM(C34:I34)</f>
        <v>207</v>
      </c>
      <c r="K34" s="688">
        <f>SUM(F34:I34)</f>
        <v>6</v>
      </c>
      <c r="L34" s="689">
        <f t="shared" ref="L34:L61" si="14">K34*100/J34</f>
        <v>2.8985507246376812</v>
      </c>
      <c r="M34" s="915">
        <f t="shared" si="3"/>
        <v>251</v>
      </c>
    </row>
    <row r="35" spans="1:13" s="2" customFormat="1" ht="20.100000000000001" customHeight="1">
      <c r="A35" s="316" t="s">
        <v>91</v>
      </c>
      <c r="B35" s="860">
        <v>12</v>
      </c>
      <c r="C35" s="739"/>
      <c r="D35" s="690"/>
      <c r="E35" s="690"/>
      <c r="F35" s="690"/>
      <c r="G35" s="691"/>
      <c r="H35" s="691"/>
      <c r="I35" s="750"/>
      <c r="J35" s="876">
        <f t="shared" si="13"/>
        <v>0</v>
      </c>
      <c r="K35" s="692">
        <f t="shared" ref="K35:K58" si="15">SUM(F35:I35)</f>
        <v>0</v>
      </c>
      <c r="L35" s="693">
        <v>0</v>
      </c>
      <c r="M35" s="915">
        <f t="shared" si="3"/>
        <v>12</v>
      </c>
    </row>
    <row r="36" spans="1:13" s="2" customFormat="1" ht="20.100000000000001" customHeight="1">
      <c r="A36" s="316" t="s">
        <v>67</v>
      </c>
      <c r="B36" s="845">
        <v>92</v>
      </c>
      <c r="C36" s="764">
        <v>6</v>
      </c>
      <c r="D36" s="765">
        <v>48</v>
      </c>
      <c r="E36" s="765">
        <v>30</v>
      </c>
      <c r="F36" s="765">
        <v>6</v>
      </c>
      <c r="G36" s="765">
        <v>1</v>
      </c>
      <c r="H36" s="766"/>
      <c r="I36" s="750"/>
      <c r="J36" s="876">
        <f t="shared" si="13"/>
        <v>91</v>
      </c>
      <c r="K36" s="692">
        <f t="shared" si="15"/>
        <v>7</v>
      </c>
      <c r="L36" s="693">
        <f t="shared" si="14"/>
        <v>7.6923076923076925</v>
      </c>
      <c r="M36" s="915">
        <f t="shared" si="3"/>
        <v>1</v>
      </c>
    </row>
    <row r="37" spans="1:13" s="2" customFormat="1" ht="20.100000000000001" customHeight="1">
      <c r="A37" s="316" t="s">
        <v>68</v>
      </c>
      <c r="B37" s="845">
        <v>93</v>
      </c>
      <c r="C37" s="773">
        <v>14</v>
      </c>
      <c r="D37" s="765">
        <v>46</v>
      </c>
      <c r="E37" s="765">
        <v>10</v>
      </c>
      <c r="F37" s="765">
        <v>1</v>
      </c>
      <c r="G37" s="766"/>
      <c r="H37" s="766"/>
      <c r="I37" s="751"/>
      <c r="J37" s="876">
        <f t="shared" si="13"/>
        <v>71</v>
      </c>
      <c r="K37" s="692">
        <f t="shared" si="15"/>
        <v>1</v>
      </c>
      <c r="L37" s="693">
        <f t="shared" si="14"/>
        <v>1.408450704225352</v>
      </c>
      <c r="M37" s="915">
        <f t="shared" si="3"/>
        <v>22</v>
      </c>
    </row>
    <row r="38" spans="1:13" s="2" customFormat="1" ht="20.100000000000001" customHeight="1">
      <c r="A38" s="316" t="s">
        <v>69</v>
      </c>
      <c r="B38" s="845">
        <v>91</v>
      </c>
      <c r="C38" s="773">
        <v>12</v>
      </c>
      <c r="D38" s="765">
        <v>56</v>
      </c>
      <c r="E38" s="765">
        <v>15</v>
      </c>
      <c r="F38" s="765">
        <v>8</v>
      </c>
      <c r="G38" s="766"/>
      <c r="H38" s="766"/>
      <c r="I38" s="752"/>
      <c r="J38" s="876">
        <f t="shared" si="13"/>
        <v>91</v>
      </c>
      <c r="K38" s="692">
        <f t="shared" si="15"/>
        <v>8</v>
      </c>
      <c r="L38" s="693">
        <f t="shared" si="14"/>
        <v>8.791208791208792</v>
      </c>
      <c r="M38" s="915">
        <f t="shared" si="3"/>
        <v>0</v>
      </c>
    </row>
    <row r="39" spans="1:13" s="2" customFormat="1" ht="20.100000000000001" customHeight="1">
      <c r="A39" s="316" t="s">
        <v>70</v>
      </c>
      <c r="B39" s="845">
        <v>93</v>
      </c>
      <c r="C39" s="764">
        <v>2</v>
      </c>
      <c r="D39" s="765">
        <v>32</v>
      </c>
      <c r="E39" s="765">
        <v>42</v>
      </c>
      <c r="F39" s="765">
        <v>10</v>
      </c>
      <c r="G39" s="765">
        <v>4</v>
      </c>
      <c r="H39" s="765">
        <v>1</v>
      </c>
      <c r="I39" s="752"/>
      <c r="J39" s="876">
        <f t="shared" si="13"/>
        <v>91</v>
      </c>
      <c r="K39" s="692">
        <f t="shared" si="15"/>
        <v>15</v>
      </c>
      <c r="L39" s="693">
        <f t="shared" si="14"/>
        <v>16.483516483516482</v>
      </c>
      <c r="M39" s="915">
        <f t="shared" si="3"/>
        <v>2</v>
      </c>
    </row>
    <row r="40" spans="1:13" s="2" customFormat="1" ht="20.100000000000001" customHeight="1">
      <c r="A40" s="316" t="s">
        <v>71</v>
      </c>
      <c r="B40" s="845">
        <v>90</v>
      </c>
      <c r="C40" s="773">
        <v>5</v>
      </c>
      <c r="D40" s="765">
        <v>57</v>
      </c>
      <c r="E40" s="765">
        <v>22</v>
      </c>
      <c r="F40" s="765">
        <v>4</v>
      </c>
      <c r="G40" s="766"/>
      <c r="H40" s="766"/>
      <c r="I40" s="753"/>
      <c r="J40" s="876">
        <f t="shared" si="13"/>
        <v>88</v>
      </c>
      <c r="K40" s="692">
        <f t="shared" si="15"/>
        <v>4</v>
      </c>
      <c r="L40" s="693">
        <f t="shared" si="14"/>
        <v>4.5454545454545459</v>
      </c>
      <c r="M40" s="915">
        <f t="shared" si="3"/>
        <v>2</v>
      </c>
    </row>
    <row r="41" spans="1:13" s="2" customFormat="1" ht="20.100000000000001" customHeight="1">
      <c r="A41" s="316" t="s">
        <v>72</v>
      </c>
      <c r="B41" s="845">
        <v>97</v>
      </c>
      <c r="C41" s="764">
        <v>4</v>
      </c>
      <c r="D41" s="765">
        <v>45</v>
      </c>
      <c r="E41" s="765">
        <v>40</v>
      </c>
      <c r="F41" s="765">
        <v>7</v>
      </c>
      <c r="G41" s="765">
        <v>1</v>
      </c>
      <c r="H41" s="766"/>
      <c r="I41" s="752"/>
      <c r="J41" s="876">
        <f t="shared" si="13"/>
        <v>97</v>
      </c>
      <c r="K41" s="692">
        <f t="shared" si="15"/>
        <v>8</v>
      </c>
      <c r="L41" s="693">
        <f t="shared" si="14"/>
        <v>8.2474226804123703</v>
      </c>
      <c r="M41" s="915">
        <f t="shared" si="3"/>
        <v>0</v>
      </c>
    </row>
    <row r="42" spans="1:13" s="2" customFormat="1" ht="20.100000000000001" customHeight="1">
      <c r="A42" s="316" t="s">
        <v>73</v>
      </c>
      <c r="B42" s="845">
        <v>26</v>
      </c>
      <c r="C42" s="764"/>
      <c r="D42" s="766"/>
      <c r="E42" s="765">
        <v>6</v>
      </c>
      <c r="F42" s="765">
        <v>7</v>
      </c>
      <c r="G42" s="765">
        <v>8</v>
      </c>
      <c r="H42" s="765">
        <v>1</v>
      </c>
      <c r="I42" s="752"/>
      <c r="J42" s="876">
        <f t="shared" si="13"/>
        <v>22</v>
      </c>
      <c r="K42" s="692">
        <f t="shared" si="15"/>
        <v>16</v>
      </c>
      <c r="L42" s="693">
        <f t="shared" si="14"/>
        <v>72.727272727272734</v>
      </c>
      <c r="M42" s="915">
        <f t="shared" si="3"/>
        <v>4</v>
      </c>
    </row>
    <row r="43" spans="1:13" s="2" customFormat="1" ht="20.100000000000001" customHeight="1">
      <c r="A43" s="316" t="s">
        <v>74</v>
      </c>
      <c r="B43" s="845">
        <v>77</v>
      </c>
      <c r="C43" s="773">
        <v>14</v>
      </c>
      <c r="D43" s="765">
        <v>33</v>
      </c>
      <c r="E43" s="765">
        <v>11</v>
      </c>
      <c r="F43" s="765">
        <v>2</v>
      </c>
      <c r="G43" s="765">
        <v>1</v>
      </c>
      <c r="H43" s="765">
        <v>1</v>
      </c>
      <c r="I43" s="752"/>
      <c r="J43" s="876">
        <f t="shared" si="13"/>
        <v>62</v>
      </c>
      <c r="K43" s="692">
        <f t="shared" si="15"/>
        <v>4</v>
      </c>
      <c r="L43" s="693">
        <f t="shared" si="14"/>
        <v>6.4516129032258061</v>
      </c>
      <c r="M43" s="915">
        <f t="shared" si="3"/>
        <v>15</v>
      </c>
    </row>
    <row r="44" spans="1:13" s="2" customFormat="1" ht="20.100000000000001" customHeight="1">
      <c r="A44" s="316" t="s">
        <v>75</v>
      </c>
      <c r="B44" s="845">
        <v>92</v>
      </c>
      <c r="C44" s="764">
        <v>3</v>
      </c>
      <c r="D44" s="765">
        <v>58</v>
      </c>
      <c r="E44" s="765">
        <v>19</v>
      </c>
      <c r="F44" s="765">
        <v>5</v>
      </c>
      <c r="G44" s="766"/>
      <c r="H44" s="766"/>
      <c r="I44" s="752"/>
      <c r="J44" s="876">
        <f t="shared" si="13"/>
        <v>85</v>
      </c>
      <c r="K44" s="692">
        <f t="shared" si="15"/>
        <v>5</v>
      </c>
      <c r="L44" s="693">
        <f t="shared" si="14"/>
        <v>5.882352941176471</v>
      </c>
      <c r="M44" s="915">
        <f t="shared" si="3"/>
        <v>7</v>
      </c>
    </row>
    <row r="45" spans="1:13" s="2" customFormat="1" ht="20.100000000000001" customHeight="1">
      <c r="A45" s="316" t="s">
        <v>145</v>
      </c>
      <c r="B45" s="845">
        <v>14</v>
      </c>
      <c r="C45" s="764"/>
      <c r="D45" s="765">
        <v>2</v>
      </c>
      <c r="E45" s="765">
        <v>2</v>
      </c>
      <c r="F45" s="765">
        <v>3</v>
      </c>
      <c r="G45" s="765">
        <v>5</v>
      </c>
      <c r="H45" s="765">
        <v>1</v>
      </c>
      <c r="I45" s="754"/>
      <c r="J45" s="876">
        <f t="shared" si="13"/>
        <v>13</v>
      </c>
      <c r="K45" s="692">
        <f t="shared" ref="K45" si="16">SUM(F45:I45)</f>
        <v>9</v>
      </c>
      <c r="L45" s="693">
        <f t="shared" ref="L45" si="17">K45*100/J45</f>
        <v>69.230769230769226</v>
      </c>
      <c r="M45" s="915">
        <f t="shared" si="3"/>
        <v>1</v>
      </c>
    </row>
    <row r="46" spans="1:13" s="2" customFormat="1" ht="20.100000000000001" customHeight="1">
      <c r="A46" s="316" t="s">
        <v>146</v>
      </c>
      <c r="B46" s="845">
        <v>55</v>
      </c>
      <c r="C46" s="773">
        <v>6</v>
      </c>
      <c r="D46" s="765">
        <v>33</v>
      </c>
      <c r="E46" s="765">
        <v>7</v>
      </c>
      <c r="F46" s="765">
        <v>2</v>
      </c>
      <c r="G46" s="766"/>
      <c r="H46" s="766"/>
      <c r="I46" s="752"/>
      <c r="J46" s="876">
        <f t="shared" si="13"/>
        <v>48</v>
      </c>
      <c r="K46" s="692">
        <f t="shared" si="15"/>
        <v>2</v>
      </c>
      <c r="L46" s="693">
        <f t="shared" si="14"/>
        <v>4.166666666666667</v>
      </c>
      <c r="M46" s="915">
        <f t="shared" si="3"/>
        <v>7</v>
      </c>
    </row>
    <row r="47" spans="1:13" s="2" customFormat="1" ht="20.100000000000001" customHeight="1">
      <c r="A47" s="316" t="s">
        <v>147</v>
      </c>
      <c r="B47" s="845">
        <v>92</v>
      </c>
      <c r="C47" s="773">
        <v>4</v>
      </c>
      <c r="D47" s="765">
        <v>46</v>
      </c>
      <c r="E47" s="765">
        <v>32</v>
      </c>
      <c r="F47" s="765">
        <v>8</v>
      </c>
      <c r="G47" s="765">
        <v>2</v>
      </c>
      <c r="H47" s="766"/>
      <c r="I47" s="752"/>
      <c r="J47" s="876">
        <f t="shared" si="13"/>
        <v>92</v>
      </c>
      <c r="K47" s="692">
        <f t="shared" si="15"/>
        <v>10</v>
      </c>
      <c r="L47" s="693">
        <f t="shared" si="14"/>
        <v>10.869565217391305</v>
      </c>
      <c r="M47" s="915">
        <f t="shared" si="3"/>
        <v>0</v>
      </c>
    </row>
    <row r="48" spans="1:13" s="2" customFormat="1" ht="20.100000000000001" customHeight="1">
      <c r="A48" s="316" t="s">
        <v>148</v>
      </c>
      <c r="B48" s="845">
        <v>91</v>
      </c>
      <c r="C48" s="773">
        <v>4</v>
      </c>
      <c r="D48" s="765">
        <v>43</v>
      </c>
      <c r="E48" s="765">
        <v>33</v>
      </c>
      <c r="F48" s="765">
        <v>5</v>
      </c>
      <c r="G48" s="765">
        <v>3</v>
      </c>
      <c r="H48" s="766"/>
      <c r="I48" s="752"/>
      <c r="J48" s="876">
        <f t="shared" si="13"/>
        <v>88</v>
      </c>
      <c r="K48" s="692">
        <f t="shared" si="15"/>
        <v>8</v>
      </c>
      <c r="L48" s="693">
        <f t="shared" si="14"/>
        <v>9.0909090909090917</v>
      </c>
      <c r="M48" s="915">
        <f t="shared" si="3"/>
        <v>3</v>
      </c>
    </row>
    <row r="49" spans="1:13" s="2" customFormat="1" ht="20.100000000000001" customHeight="1">
      <c r="A49" s="316" t="s">
        <v>149</v>
      </c>
      <c r="B49" s="845">
        <v>23</v>
      </c>
      <c r="C49" s="764"/>
      <c r="D49" s="765">
        <v>2</v>
      </c>
      <c r="E49" s="765">
        <v>8</v>
      </c>
      <c r="F49" s="765">
        <v>9</v>
      </c>
      <c r="G49" s="765">
        <v>3</v>
      </c>
      <c r="H49" s="765">
        <v>1</v>
      </c>
      <c r="I49" s="752"/>
      <c r="J49" s="876">
        <f t="shared" si="13"/>
        <v>23</v>
      </c>
      <c r="K49" s="692">
        <f t="shared" si="15"/>
        <v>13</v>
      </c>
      <c r="L49" s="693">
        <f t="shared" si="14"/>
        <v>56.521739130434781</v>
      </c>
      <c r="M49" s="915">
        <f t="shared" si="3"/>
        <v>0</v>
      </c>
    </row>
    <row r="50" spans="1:13" s="2" customFormat="1" ht="20.100000000000001" customHeight="1">
      <c r="A50" s="316" t="s">
        <v>97</v>
      </c>
      <c r="B50" s="845">
        <v>90</v>
      </c>
      <c r="C50" s="773">
        <v>17</v>
      </c>
      <c r="D50" s="765">
        <v>49</v>
      </c>
      <c r="E50" s="765">
        <v>15</v>
      </c>
      <c r="F50" s="765">
        <v>4</v>
      </c>
      <c r="G50" s="766"/>
      <c r="H50" s="766"/>
      <c r="I50" s="752"/>
      <c r="J50" s="876">
        <f t="shared" si="13"/>
        <v>85</v>
      </c>
      <c r="K50" s="692">
        <f t="shared" si="15"/>
        <v>4</v>
      </c>
      <c r="L50" s="693">
        <f t="shared" si="14"/>
        <v>4.7058823529411766</v>
      </c>
      <c r="M50" s="915">
        <f t="shared" si="3"/>
        <v>5</v>
      </c>
    </row>
    <row r="51" spans="1:13" s="2" customFormat="1" ht="20.100000000000001" customHeight="1">
      <c r="A51" s="316" t="s">
        <v>98</v>
      </c>
      <c r="B51" s="845">
        <v>90</v>
      </c>
      <c r="C51" s="773">
        <v>1</v>
      </c>
      <c r="D51" s="765">
        <v>57</v>
      </c>
      <c r="E51" s="765">
        <v>18</v>
      </c>
      <c r="F51" s="765">
        <v>2</v>
      </c>
      <c r="G51" s="766"/>
      <c r="H51" s="766"/>
      <c r="I51" s="752"/>
      <c r="J51" s="876">
        <f t="shared" si="13"/>
        <v>78</v>
      </c>
      <c r="K51" s="692">
        <f t="shared" si="15"/>
        <v>2</v>
      </c>
      <c r="L51" s="693">
        <f t="shared" si="14"/>
        <v>2.5641025641025643</v>
      </c>
      <c r="M51" s="915">
        <f t="shared" si="3"/>
        <v>12</v>
      </c>
    </row>
    <row r="52" spans="1:13" s="2" customFormat="1" ht="20.100000000000001" customHeight="1">
      <c r="A52" s="316" t="s">
        <v>99</v>
      </c>
      <c r="B52" s="845">
        <v>91</v>
      </c>
      <c r="C52" s="773">
        <v>12</v>
      </c>
      <c r="D52" s="765">
        <v>46</v>
      </c>
      <c r="E52" s="765">
        <v>17</v>
      </c>
      <c r="F52" s="765">
        <v>4</v>
      </c>
      <c r="G52" s="765">
        <v>1</v>
      </c>
      <c r="H52" s="766"/>
      <c r="I52" s="752"/>
      <c r="J52" s="876">
        <f t="shared" si="13"/>
        <v>80</v>
      </c>
      <c r="K52" s="692">
        <f t="shared" si="15"/>
        <v>5</v>
      </c>
      <c r="L52" s="693">
        <f t="shared" si="14"/>
        <v>6.25</v>
      </c>
      <c r="M52" s="915">
        <f t="shared" si="3"/>
        <v>11</v>
      </c>
    </row>
    <row r="53" spans="1:13" s="2" customFormat="1" ht="20.100000000000001" customHeight="1">
      <c r="A53" s="316" t="s">
        <v>100</v>
      </c>
      <c r="B53" s="845">
        <v>91</v>
      </c>
      <c r="C53" s="764">
        <v>7</v>
      </c>
      <c r="D53" s="765">
        <v>51</v>
      </c>
      <c r="E53" s="765">
        <v>27</v>
      </c>
      <c r="F53" s="765">
        <v>5</v>
      </c>
      <c r="G53" s="765">
        <v>1</v>
      </c>
      <c r="H53" s="766"/>
      <c r="I53" s="752"/>
      <c r="J53" s="876">
        <f t="shared" si="13"/>
        <v>91</v>
      </c>
      <c r="K53" s="692">
        <f t="shared" si="15"/>
        <v>6</v>
      </c>
      <c r="L53" s="693">
        <f t="shared" si="14"/>
        <v>6.5934065934065931</v>
      </c>
      <c r="M53" s="915">
        <f t="shared" si="3"/>
        <v>0</v>
      </c>
    </row>
    <row r="54" spans="1:13" s="2" customFormat="1" ht="20.100000000000001" customHeight="1">
      <c r="A54" s="316" t="s">
        <v>101</v>
      </c>
      <c r="B54" s="845">
        <v>61</v>
      </c>
      <c r="C54" s="773">
        <v>5</v>
      </c>
      <c r="D54" s="765">
        <v>36</v>
      </c>
      <c r="E54" s="765">
        <v>16</v>
      </c>
      <c r="F54" s="765">
        <v>2</v>
      </c>
      <c r="G54" s="766"/>
      <c r="H54" s="766"/>
      <c r="I54" s="752"/>
      <c r="J54" s="876">
        <f t="shared" si="13"/>
        <v>59</v>
      </c>
      <c r="K54" s="692">
        <f t="shared" si="15"/>
        <v>2</v>
      </c>
      <c r="L54" s="693">
        <f t="shared" si="14"/>
        <v>3.3898305084745761</v>
      </c>
      <c r="M54" s="915">
        <f t="shared" si="3"/>
        <v>2</v>
      </c>
    </row>
    <row r="55" spans="1:13" s="2" customFormat="1" ht="48.75" customHeight="1">
      <c r="A55" s="316" t="s">
        <v>94</v>
      </c>
      <c r="B55" s="845">
        <v>296</v>
      </c>
      <c r="C55" s="773">
        <v>51</v>
      </c>
      <c r="D55" s="765">
        <v>131</v>
      </c>
      <c r="E55" s="765">
        <v>35</v>
      </c>
      <c r="F55" s="765">
        <v>6</v>
      </c>
      <c r="G55" s="765">
        <v>1</v>
      </c>
      <c r="H55" s="766"/>
      <c r="I55" s="752"/>
      <c r="J55" s="876">
        <f t="shared" si="13"/>
        <v>224</v>
      </c>
      <c r="K55" s="692">
        <f t="shared" si="15"/>
        <v>7</v>
      </c>
      <c r="L55" s="693">
        <f t="shared" si="14"/>
        <v>3.125</v>
      </c>
      <c r="M55" s="915">
        <f t="shared" si="3"/>
        <v>72</v>
      </c>
    </row>
    <row r="56" spans="1:13" s="2" customFormat="1" ht="20.100000000000001" customHeight="1">
      <c r="A56" s="316" t="s">
        <v>86</v>
      </c>
      <c r="B56" s="845">
        <v>61</v>
      </c>
      <c r="C56" s="773">
        <v>6</v>
      </c>
      <c r="D56" s="765">
        <v>22</v>
      </c>
      <c r="E56" s="765">
        <v>25</v>
      </c>
      <c r="F56" s="765">
        <v>5</v>
      </c>
      <c r="G56" s="766"/>
      <c r="H56" s="765">
        <v>1</v>
      </c>
      <c r="I56" s="752"/>
      <c r="J56" s="876">
        <f t="shared" si="13"/>
        <v>59</v>
      </c>
      <c r="K56" s="692">
        <f t="shared" si="15"/>
        <v>6</v>
      </c>
      <c r="L56" s="693">
        <f t="shared" si="14"/>
        <v>10.169491525423728</v>
      </c>
      <c r="M56" s="915">
        <f t="shared" si="3"/>
        <v>2</v>
      </c>
    </row>
    <row r="57" spans="1:13" s="2" customFormat="1" ht="20.100000000000001" customHeight="1">
      <c r="A57" s="316" t="s">
        <v>87</v>
      </c>
      <c r="B57" s="845">
        <v>60</v>
      </c>
      <c r="C57" s="773">
        <v>6</v>
      </c>
      <c r="D57" s="765">
        <v>37</v>
      </c>
      <c r="E57" s="765">
        <v>10</v>
      </c>
      <c r="F57" s="765">
        <v>2</v>
      </c>
      <c r="G57" s="765">
        <v>1</v>
      </c>
      <c r="H57" s="766"/>
      <c r="I57" s="752"/>
      <c r="J57" s="876">
        <f t="shared" si="13"/>
        <v>56</v>
      </c>
      <c r="K57" s="692">
        <f t="shared" si="15"/>
        <v>3</v>
      </c>
      <c r="L57" s="693">
        <f t="shared" si="14"/>
        <v>5.3571428571428568</v>
      </c>
      <c r="M57" s="915">
        <f t="shared" si="3"/>
        <v>4</v>
      </c>
    </row>
    <row r="58" spans="1:13" s="322" customFormat="1" ht="20.100000000000001" customHeight="1">
      <c r="A58" s="638" t="s">
        <v>88</v>
      </c>
      <c r="B58" s="861">
        <v>126</v>
      </c>
      <c r="C58" s="773">
        <v>6</v>
      </c>
      <c r="D58" s="765">
        <v>17</v>
      </c>
      <c r="E58" s="765">
        <v>4</v>
      </c>
      <c r="F58" s="766"/>
      <c r="G58" s="766"/>
      <c r="H58" s="766"/>
      <c r="I58" s="782"/>
      <c r="J58" s="876">
        <f t="shared" si="13"/>
        <v>27</v>
      </c>
      <c r="K58" s="694">
        <f t="shared" si="15"/>
        <v>0</v>
      </c>
      <c r="L58" s="695">
        <f t="shared" si="14"/>
        <v>0</v>
      </c>
      <c r="M58" s="915">
        <f t="shared" si="3"/>
        <v>99</v>
      </c>
    </row>
    <row r="59" spans="1:13" s="2" customFormat="1" ht="20.100000000000001" customHeight="1">
      <c r="A59" s="638" t="s">
        <v>89</v>
      </c>
      <c r="B59" s="861">
        <v>60</v>
      </c>
      <c r="C59" s="764">
        <v>1</v>
      </c>
      <c r="D59" s="765">
        <v>29</v>
      </c>
      <c r="E59" s="765">
        <v>25</v>
      </c>
      <c r="F59" s="765">
        <v>5</v>
      </c>
      <c r="G59" s="766"/>
      <c r="H59" s="766"/>
      <c r="I59" s="754"/>
      <c r="J59" s="876">
        <f t="shared" si="13"/>
        <v>60</v>
      </c>
      <c r="K59" s="692">
        <f t="shared" ref="K59:K60" si="18">SUM(F59:I59)</f>
        <v>5</v>
      </c>
      <c r="L59" s="693">
        <f t="shared" ref="L59:L60" si="19">K59*100/J59</f>
        <v>8.3333333333333339</v>
      </c>
      <c r="M59" s="915">
        <f t="shared" si="3"/>
        <v>0</v>
      </c>
    </row>
    <row r="60" spans="1:13" s="2" customFormat="1" ht="24">
      <c r="A60" s="778" t="s">
        <v>150</v>
      </c>
      <c r="B60" s="862">
        <v>56</v>
      </c>
      <c r="C60" s="730">
        <v>8</v>
      </c>
      <c r="D60" s="763">
        <v>29</v>
      </c>
      <c r="E60" s="763">
        <v>4</v>
      </c>
      <c r="F60" s="763">
        <v>1</v>
      </c>
      <c r="G60" s="758"/>
      <c r="H60" s="758"/>
      <c r="I60" s="779"/>
      <c r="J60" s="894">
        <f t="shared" si="13"/>
        <v>42</v>
      </c>
      <c r="K60" s="780">
        <f t="shared" si="18"/>
        <v>1</v>
      </c>
      <c r="L60" s="781">
        <f t="shared" si="19"/>
        <v>2.3809523809523809</v>
      </c>
      <c r="M60" s="915">
        <f t="shared" si="3"/>
        <v>14</v>
      </c>
    </row>
    <row r="61" spans="1:13" s="2" customFormat="1" ht="20.100000000000001" customHeight="1" thickBot="1">
      <c r="A61" s="266" t="s">
        <v>11</v>
      </c>
      <c r="B61" s="863">
        <f t="shared" ref="B61:J61" si="20">SUM(B34:B60)</f>
        <v>2578</v>
      </c>
      <c r="C61" s="737">
        <f t="shared" si="20"/>
        <v>237</v>
      </c>
      <c r="D61" s="676">
        <f t="shared" si="20"/>
        <v>1143</v>
      </c>
      <c r="E61" s="676">
        <f t="shared" si="20"/>
        <v>493</v>
      </c>
      <c r="F61" s="676">
        <f t="shared" si="20"/>
        <v>117</v>
      </c>
      <c r="G61" s="676">
        <f t="shared" si="20"/>
        <v>34</v>
      </c>
      <c r="H61" s="676">
        <f t="shared" si="20"/>
        <v>6</v>
      </c>
      <c r="I61" s="696">
        <f t="shared" si="20"/>
        <v>0</v>
      </c>
      <c r="J61" s="895">
        <f t="shared" si="20"/>
        <v>2030</v>
      </c>
      <c r="K61" s="697">
        <f>SUM(K34:K60)</f>
        <v>157</v>
      </c>
      <c r="L61" s="678">
        <f t="shared" si="14"/>
        <v>7.7339901477832509</v>
      </c>
      <c r="M61" s="915">
        <f t="shared" si="3"/>
        <v>548</v>
      </c>
    </row>
    <row r="62" spans="1:13" s="2" customFormat="1" ht="20.100000000000001" customHeight="1">
      <c r="A62" s="282" t="s">
        <v>12</v>
      </c>
      <c r="B62" s="864"/>
      <c r="C62" s="740"/>
      <c r="D62" s="698"/>
      <c r="E62" s="698"/>
      <c r="F62" s="698"/>
      <c r="G62" s="698"/>
      <c r="H62" s="698"/>
      <c r="I62" s="699"/>
      <c r="J62" s="896"/>
      <c r="K62" s="700"/>
      <c r="L62" s="701"/>
      <c r="M62" s="915"/>
    </row>
    <row r="63" spans="1:13" s="2" customFormat="1" ht="20.100000000000001" customHeight="1">
      <c r="A63" s="277" t="s">
        <v>35</v>
      </c>
      <c r="B63" s="865">
        <v>92</v>
      </c>
      <c r="C63" s="730"/>
      <c r="D63" s="757">
        <v>1</v>
      </c>
      <c r="E63" s="757">
        <v>16</v>
      </c>
      <c r="F63" s="757">
        <v>44</v>
      </c>
      <c r="G63" s="757">
        <v>22</v>
      </c>
      <c r="H63" s="757">
        <v>9</v>
      </c>
      <c r="I63" s="702"/>
      <c r="J63" s="897">
        <f>SUM(C63:I63)</f>
        <v>92</v>
      </c>
      <c r="K63" s="703">
        <f>SUM(F63:I63)</f>
        <v>75</v>
      </c>
      <c r="L63" s="704">
        <f>K63*100/J63</f>
        <v>81.521739130434781</v>
      </c>
      <c r="M63" s="915">
        <f t="shared" si="3"/>
        <v>0</v>
      </c>
    </row>
    <row r="64" spans="1:13" s="2" customFormat="1" ht="20.100000000000001" customHeight="1" thickBot="1">
      <c r="A64" s="266" t="s">
        <v>13</v>
      </c>
      <c r="B64" s="856">
        <f>SUM(B63)</f>
        <v>92</v>
      </c>
      <c r="C64" s="737">
        <f t="shared" ref="C64:H64" si="21">SUM(C63)</f>
        <v>0</v>
      </c>
      <c r="D64" s="676">
        <f t="shared" si="21"/>
        <v>1</v>
      </c>
      <c r="E64" s="676">
        <f t="shared" si="21"/>
        <v>16</v>
      </c>
      <c r="F64" s="676">
        <f t="shared" si="21"/>
        <v>44</v>
      </c>
      <c r="G64" s="676">
        <f t="shared" si="21"/>
        <v>22</v>
      </c>
      <c r="H64" s="676">
        <f t="shared" si="21"/>
        <v>9</v>
      </c>
      <c r="I64" s="696">
        <f>SUM(I63)</f>
        <v>0</v>
      </c>
      <c r="J64" s="898">
        <f>SUM(C64:I64)</f>
        <v>92</v>
      </c>
      <c r="K64" s="705">
        <f>SUM(K63)</f>
        <v>75</v>
      </c>
      <c r="L64" s="678">
        <f>K64*100/J64</f>
        <v>81.521739130434781</v>
      </c>
      <c r="M64" s="915">
        <f t="shared" si="3"/>
        <v>0</v>
      </c>
    </row>
    <row r="65" spans="1:13" s="2" customFormat="1" ht="20.100000000000001" customHeight="1">
      <c r="A65" s="282" t="s">
        <v>14</v>
      </c>
      <c r="B65" s="866"/>
      <c r="C65" s="735"/>
      <c r="D65" s="660"/>
      <c r="E65" s="660"/>
      <c r="F65" s="660"/>
      <c r="G65" s="660"/>
      <c r="H65" s="660"/>
      <c r="I65" s="706"/>
      <c r="J65" s="899"/>
      <c r="K65" s="707"/>
      <c r="L65" s="708"/>
      <c r="M65" s="915"/>
    </row>
    <row r="66" spans="1:13" s="2" customFormat="1" ht="20.100000000000001" customHeight="1">
      <c r="A66" s="284" t="s">
        <v>15</v>
      </c>
      <c r="B66" s="867">
        <v>71</v>
      </c>
      <c r="C66" s="730">
        <v>4</v>
      </c>
      <c r="D66" s="757">
        <v>43</v>
      </c>
      <c r="E66" s="757">
        <v>16</v>
      </c>
      <c r="F66" s="757">
        <v>1</v>
      </c>
      <c r="G66" s="758"/>
      <c r="H66" s="758"/>
      <c r="I66" s="702"/>
      <c r="J66" s="900">
        <f>SUM(C66:I66)</f>
        <v>64</v>
      </c>
      <c r="K66" s="709">
        <f>SUM(F66:I66)</f>
        <v>1</v>
      </c>
      <c r="L66" s="710">
        <f>K66*100/J66</f>
        <v>1.5625</v>
      </c>
      <c r="M66" s="915">
        <f t="shared" si="3"/>
        <v>7</v>
      </c>
    </row>
    <row r="67" spans="1:13" s="2" customFormat="1" ht="20.100000000000001" customHeight="1" thickBot="1">
      <c r="A67" s="266" t="s">
        <v>16</v>
      </c>
      <c r="B67" s="868">
        <f>SUM(B66)</f>
        <v>71</v>
      </c>
      <c r="C67" s="741">
        <f t="shared" ref="C67:I67" si="22">SUM(C66)</f>
        <v>4</v>
      </c>
      <c r="D67" s="711">
        <f t="shared" si="22"/>
        <v>43</v>
      </c>
      <c r="E67" s="711">
        <f t="shared" si="22"/>
        <v>16</v>
      </c>
      <c r="F67" s="711">
        <f t="shared" si="22"/>
        <v>1</v>
      </c>
      <c r="G67" s="711">
        <f t="shared" si="22"/>
        <v>0</v>
      </c>
      <c r="H67" s="711">
        <f t="shared" si="22"/>
        <v>0</v>
      </c>
      <c r="I67" s="712">
        <f t="shared" si="22"/>
        <v>0</v>
      </c>
      <c r="J67" s="901">
        <f>SUM(C67:I67)</f>
        <v>64</v>
      </c>
      <c r="K67" s="713">
        <f>SUM(K66)</f>
        <v>1</v>
      </c>
      <c r="L67" s="714">
        <f>K67*100/J67</f>
        <v>1.5625</v>
      </c>
      <c r="M67" s="915">
        <f t="shared" si="3"/>
        <v>7</v>
      </c>
    </row>
    <row r="68" spans="1:13" s="2" customFormat="1" ht="20.100000000000001" customHeight="1">
      <c r="A68" s="282" t="s">
        <v>18</v>
      </c>
      <c r="B68" s="866"/>
      <c r="C68" s="735"/>
      <c r="D68" s="660"/>
      <c r="E68" s="660"/>
      <c r="F68" s="660"/>
      <c r="G68" s="660"/>
      <c r="H68" s="660"/>
      <c r="I68" s="706"/>
      <c r="J68" s="899"/>
      <c r="K68" s="707"/>
      <c r="L68" s="708"/>
      <c r="M68" s="915"/>
    </row>
    <row r="69" spans="1:13" s="2" customFormat="1" ht="20.100000000000001" customHeight="1">
      <c r="A69" s="284" t="s">
        <v>19</v>
      </c>
      <c r="B69" s="869">
        <v>41</v>
      </c>
      <c r="C69" s="730">
        <v>1</v>
      </c>
      <c r="D69" s="757">
        <v>2</v>
      </c>
      <c r="E69" s="757">
        <v>6</v>
      </c>
      <c r="F69" s="757">
        <v>17</v>
      </c>
      <c r="G69" s="757">
        <v>7</v>
      </c>
      <c r="H69" s="757">
        <v>1</v>
      </c>
      <c r="I69" s="702"/>
      <c r="J69" s="902">
        <f>SUM(C69:I69)</f>
        <v>34</v>
      </c>
      <c r="K69" s="715">
        <f>SUM(F69:I69)</f>
        <v>25</v>
      </c>
      <c r="L69" s="716">
        <f>K69*100/J69</f>
        <v>73.529411764705884</v>
      </c>
      <c r="M69" s="915">
        <f t="shared" si="3"/>
        <v>7</v>
      </c>
    </row>
    <row r="70" spans="1:13" s="2" customFormat="1" ht="20.100000000000001" customHeight="1" thickBot="1">
      <c r="A70" s="728" t="s">
        <v>20</v>
      </c>
      <c r="B70" s="870">
        <f>SUM(B69)</f>
        <v>41</v>
      </c>
      <c r="C70" s="742">
        <f t="shared" ref="C70:I70" si="23">SUM(C69)</f>
        <v>1</v>
      </c>
      <c r="D70" s="717">
        <f t="shared" si="23"/>
        <v>2</v>
      </c>
      <c r="E70" s="717">
        <f t="shared" si="23"/>
        <v>6</v>
      </c>
      <c r="F70" s="717">
        <f t="shared" si="23"/>
        <v>17</v>
      </c>
      <c r="G70" s="717">
        <f t="shared" si="23"/>
        <v>7</v>
      </c>
      <c r="H70" s="717">
        <f t="shared" si="23"/>
        <v>1</v>
      </c>
      <c r="I70" s="755">
        <f t="shared" si="23"/>
        <v>0</v>
      </c>
      <c r="J70" s="903">
        <f>SUM(C70:I70)</f>
        <v>34</v>
      </c>
      <c r="K70" s="718">
        <f>SUM(K69)</f>
        <v>25</v>
      </c>
      <c r="L70" s="719">
        <f>K70*100/J70</f>
        <v>73.529411764705884</v>
      </c>
      <c r="M70" s="915">
        <f t="shared" si="3"/>
        <v>7</v>
      </c>
    </row>
    <row r="71" spans="1:13" s="2" customFormat="1" ht="20.100000000000001" customHeight="1">
      <c r="A71" s="267" t="s">
        <v>34</v>
      </c>
      <c r="B71" s="848"/>
      <c r="C71" s="735"/>
      <c r="D71" s="660"/>
      <c r="E71" s="660"/>
      <c r="F71" s="660"/>
      <c r="G71" s="660"/>
      <c r="H71" s="660"/>
      <c r="I71" s="661"/>
      <c r="J71" s="884"/>
      <c r="K71" s="662"/>
      <c r="L71" s="663"/>
      <c r="M71" s="915"/>
    </row>
    <row r="72" spans="1:13" s="2" customFormat="1" ht="20.100000000000001" customHeight="1">
      <c r="A72" s="783" t="s">
        <v>25</v>
      </c>
      <c r="B72" s="871">
        <v>6</v>
      </c>
      <c r="C72" s="784"/>
      <c r="D72" s="785"/>
      <c r="E72" s="785"/>
      <c r="F72" s="785"/>
      <c r="G72" s="786"/>
      <c r="H72" s="786"/>
      <c r="I72" s="777"/>
      <c r="J72" s="904">
        <f>SUM(C72:I72)</f>
        <v>0</v>
      </c>
      <c r="K72" s="720">
        <f>SUM(F72:I72)</f>
        <v>0</v>
      </c>
      <c r="L72" s="721">
        <v>0</v>
      </c>
      <c r="M72" s="915">
        <f t="shared" si="3"/>
        <v>6</v>
      </c>
    </row>
    <row r="73" spans="1:13" s="2" customFormat="1" ht="20.100000000000001" customHeight="1">
      <c r="A73" s="291" t="s">
        <v>49</v>
      </c>
      <c r="B73" s="872">
        <v>86</v>
      </c>
      <c r="C73" s="773">
        <v>18</v>
      </c>
      <c r="D73" s="765">
        <v>48</v>
      </c>
      <c r="E73" s="765">
        <v>10</v>
      </c>
      <c r="F73" s="766"/>
      <c r="G73" s="766"/>
      <c r="H73" s="766"/>
      <c r="I73" s="752"/>
      <c r="J73" s="905">
        <f>SUM(C73:I73)</f>
        <v>76</v>
      </c>
      <c r="K73" s="790">
        <f t="shared" ref="K73:K74" si="24">SUM(F73:I73)</f>
        <v>0</v>
      </c>
      <c r="L73" s="791">
        <f>K73*100/J73</f>
        <v>0</v>
      </c>
      <c r="M73" s="915">
        <f t="shared" si="3"/>
        <v>10</v>
      </c>
    </row>
    <row r="74" spans="1:13" s="2" customFormat="1" ht="20.100000000000001" customHeight="1">
      <c r="A74" s="787" t="s">
        <v>48</v>
      </c>
      <c r="B74" s="873">
        <v>86</v>
      </c>
      <c r="C74" s="730">
        <v>5</v>
      </c>
      <c r="D74" s="763">
        <v>53</v>
      </c>
      <c r="E74" s="763">
        <v>19</v>
      </c>
      <c r="F74" s="763">
        <v>5</v>
      </c>
      <c r="G74" s="758"/>
      <c r="H74" s="758"/>
      <c r="I74" s="779"/>
      <c r="J74" s="906">
        <f>SUM(C74:I74)</f>
        <v>82</v>
      </c>
      <c r="K74" s="788">
        <f t="shared" si="24"/>
        <v>5</v>
      </c>
      <c r="L74" s="789">
        <f>K74*100/J74</f>
        <v>6.0975609756097562</v>
      </c>
      <c r="M74" s="915">
        <f t="shared" ref="M74:M75" si="25">+B74-J74</f>
        <v>4</v>
      </c>
    </row>
    <row r="75" spans="1:13" s="2" customFormat="1" ht="20.100000000000001" customHeight="1">
      <c r="A75" s="728" t="s">
        <v>50</v>
      </c>
      <c r="B75" s="874">
        <f>SUM(B72:B74)</f>
        <v>178</v>
      </c>
      <c r="C75" s="743">
        <f t="shared" ref="C75:I75" si="26">SUM(C72:C74)</f>
        <v>23</v>
      </c>
      <c r="D75" s="722">
        <f t="shared" si="26"/>
        <v>101</v>
      </c>
      <c r="E75" s="722">
        <f t="shared" si="26"/>
        <v>29</v>
      </c>
      <c r="F75" s="722">
        <f t="shared" si="26"/>
        <v>5</v>
      </c>
      <c r="G75" s="722">
        <f t="shared" si="26"/>
        <v>0</v>
      </c>
      <c r="H75" s="722">
        <f t="shared" si="26"/>
        <v>0</v>
      </c>
      <c r="I75" s="723">
        <f t="shared" si="26"/>
        <v>0</v>
      </c>
      <c r="J75" s="907">
        <f>SUM(J72:J74)</f>
        <v>158</v>
      </c>
      <c r="K75" s="724">
        <f>SUM(K72:K74)</f>
        <v>5</v>
      </c>
      <c r="L75" s="725">
        <f>K75*100/J75</f>
        <v>3.1645569620253164</v>
      </c>
      <c r="M75" s="915">
        <f t="shared" si="25"/>
        <v>20</v>
      </c>
    </row>
    <row r="76" spans="1:13" s="2" customFormat="1" ht="20.25" customHeight="1" thickBot="1">
      <c r="A76" s="292" t="s">
        <v>17</v>
      </c>
      <c r="B76" s="729">
        <f>SUM(B15,B26,B32,B61,B64,B67,B70,B75)</f>
        <v>3729</v>
      </c>
      <c r="C76" s="729">
        <f t="shared" ref="C76" si="27">SUM(C15,C26,C32,C61,C64,C67,C70,C75)</f>
        <v>336</v>
      </c>
      <c r="D76" s="760">
        <f t="shared" ref="D76" si="28">SUM(D15,D26,D32,D61,D64,D67,D70,D75)</f>
        <v>1670</v>
      </c>
      <c r="E76" s="760">
        <f t="shared" ref="E76" si="29">SUM(E15,E26,E32,E61,E64,E67,E70,E75)</f>
        <v>705</v>
      </c>
      <c r="F76" s="760">
        <f t="shared" ref="F76" si="30">SUM(F15,F26,F32,F61,F64,F67,F70,F75)</f>
        <v>225</v>
      </c>
      <c r="G76" s="760">
        <f t="shared" ref="G76" si="31">SUM(G15,G26,G32,G61,G64,G67,G70,G75)</f>
        <v>72</v>
      </c>
      <c r="H76" s="760">
        <f t="shared" ref="H76" si="32">SUM(H15,H26,H32,H61,H64,H67,H70,H75)</f>
        <v>17</v>
      </c>
      <c r="I76" s="756">
        <f t="shared" ref="I76" si="33">SUM(I15,I26,I32,I61,I64,I67,I70,I75)</f>
        <v>0</v>
      </c>
      <c r="J76" s="916">
        <f>SUM(J15,J26,J32,J61,J64,J67,J70,J75)</f>
        <v>3025</v>
      </c>
      <c r="K76" s="726">
        <f>SUM(K15,K26,K32,K61,K64,K67,K70,K75)</f>
        <v>314</v>
      </c>
      <c r="L76" s="727">
        <f>K76*100/J76</f>
        <v>10.380165289256198</v>
      </c>
      <c r="M76" s="838"/>
    </row>
    <row r="77" spans="1:13" s="3" customFormat="1" ht="21.95" customHeight="1">
      <c r="A77" s="87" t="s">
        <v>56</v>
      </c>
      <c r="B77" s="834"/>
      <c r="C77" s="636"/>
      <c r="D77" s="636"/>
      <c r="E77" s="636"/>
      <c r="F77" s="636"/>
      <c r="G77" s="636"/>
      <c r="H77" s="636"/>
      <c r="I77" s="636"/>
      <c r="J77" s="908"/>
      <c r="K77" s="121"/>
      <c r="L77" s="34"/>
      <c r="M77" s="838"/>
    </row>
    <row r="78" spans="1:13" s="3" customFormat="1" ht="21.95" customHeight="1">
      <c r="A78" s="88" t="s">
        <v>24</v>
      </c>
      <c r="B78" s="835"/>
      <c r="C78" s="635"/>
      <c r="D78" s="635"/>
      <c r="E78" s="635"/>
      <c r="F78" s="635"/>
      <c r="G78" s="635"/>
      <c r="H78" s="635"/>
      <c r="I78" s="635"/>
      <c r="J78" s="909"/>
      <c r="K78" s="122"/>
      <c r="L78" s="35"/>
      <c r="M78" s="838"/>
    </row>
    <row r="79" spans="1:13" ht="21.95" customHeight="1">
      <c r="B79" s="836"/>
      <c r="J79" s="910"/>
    </row>
  </sheetData>
  <mergeCells count="8">
    <mergeCell ref="N4:N5"/>
    <mergeCell ref="P4:P5"/>
    <mergeCell ref="O4:O5"/>
    <mergeCell ref="A4:A7"/>
    <mergeCell ref="B4:B7"/>
    <mergeCell ref="C4:J6"/>
    <mergeCell ref="K4:L6"/>
    <mergeCell ref="M4:M6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70" orientation="portrait" r:id="rId1"/>
  <headerFooter>
    <oddFooter>&amp;L&amp;"TH SarabunPSK,Regular"&amp;8&amp;K00+000&amp;Z&amp;F&amp;R&amp;"TH SarabunPSK,Regular"&amp;16&amp;K00+000&amp;P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82"/>
  <sheetViews>
    <sheetView view="pageBreakPreview" zoomScaleNormal="100" zoomScaleSheetLayoutView="100" workbookViewId="0">
      <selection activeCell="C7" sqref="C7:E7"/>
    </sheetView>
  </sheetViews>
  <sheetFormatPr defaultColWidth="9.140625" defaultRowHeight="19.5"/>
  <cols>
    <col min="1" max="1" width="37.85546875" style="89" customWidth="1"/>
    <col min="2" max="2" width="9" style="8" customWidth="1"/>
    <col min="3" max="3" width="6.42578125" style="83" customWidth="1"/>
    <col min="4" max="4" width="7.7109375" style="83" customWidth="1"/>
    <col min="5" max="5" width="8.42578125" style="83" customWidth="1"/>
    <col min="6" max="6" width="6.5703125" style="83" customWidth="1"/>
    <col min="7" max="7" width="6.28515625" style="83" customWidth="1"/>
    <col min="8" max="8" width="6.7109375" style="83" customWidth="1"/>
    <col min="9" max="10" width="6.28515625" style="83" customWidth="1"/>
    <col min="11" max="11" width="5.140625" style="83" customWidth="1"/>
    <col min="12" max="12" width="5.5703125" style="83" customWidth="1"/>
    <col min="13" max="14" width="4.7109375" style="83" customWidth="1"/>
    <col min="15" max="15" width="7.85546875" style="8" customWidth="1"/>
    <col min="16" max="16" width="6.42578125" style="123" customWidth="1"/>
    <col min="17" max="17" width="7.140625" style="36" customWidth="1"/>
    <col min="18" max="16384" width="9.140625" style="6"/>
  </cols>
  <sheetData>
    <row r="1" spans="1:17" s="9" customFormat="1" ht="25.5" customHeight="1">
      <c r="A1" s="84" t="s">
        <v>64</v>
      </c>
      <c r="B1" s="1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1"/>
      <c r="P1" s="92"/>
      <c r="Q1" s="22"/>
    </row>
    <row r="2" spans="1:17" s="9" customFormat="1" ht="25.5" customHeight="1">
      <c r="A2" s="84" t="s">
        <v>103</v>
      </c>
      <c r="B2" s="1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1"/>
      <c r="P2" s="92"/>
      <c r="Q2" s="22"/>
    </row>
    <row r="3" spans="1:17" s="9" customFormat="1" ht="25.5" customHeight="1" thickBot="1">
      <c r="A3" s="85" t="s">
        <v>39</v>
      </c>
      <c r="B3" s="1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"/>
      <c r="P3" s="92"/>
      <c r="Q3" s="22"/>
    </row>
    <row r="4" spans="1:17" ht="25.5" customHeight="1">
      <c r="A4" s="806" t="s">
        <v>0</v>
      </c>
      <c r="B4" s="808" t="s">
        <v>26</v>
      </c>
      <c r="C4" s="810" t="s">
        <v>36</v>
      </c>
      <c r="D4" s="811"/>
      <c r="E4" s="811"/>
      <c r="F4" s="811"/>
      <c r="G4" s="811"/>
      <c r="H4" s="811"/>
      <c r="I4" s="811"/>
      <c r="J4" s="812"/>
      <c r="K4" s="812"/>
      <c r="L4" s="812"/>
      <c r="M4" s="812"/>
      <c r="N4" s="812"/>
      <c r="O4" s="813"/>
      <c r="P4" s="802" t="s">
        <v>92</v>
      </c>
      <c r="Q4" s="803"/>
    </row>
    <row r="5" spans="1:17" ht="23.25" customHeight="1">
      <c r="A5" s="807"/>
      <c r="B5" s="809"/>
      <c r="C5" s="814"/>
      <c r="D5" s="815"/>
      <c r="E5" s="815"/>
      <c r="F5" s="815"/>
      <c r="G5" s="815"/>
      <c r="H5" s="815"/>
      <c r="I5" s="815"/>
      <c r="J5" s="816"/>
      <c r="K5" s="816"/>
      <c r="L5" s="816"/>
      <c r="M5" s="816"/>
      <c r="N5" s="816"/>
      <c r="O5" s="817"/>
      <c r="P5" s="804"/>
      <c r="Q5" s="805"/>
    </row>
    <row r="6" spans="1:17" ht="14.25" customHeight="1">
      <c r="A6" s="807"/>
      <c r="B6" s="809"/>
      <c r="C6" s="814"/>
      <c r="D6" s="815"/>
      <c r="E6" s="815"/>
      <c r="F6" s="815"/>
      <c r="G6" s="815"/>
      <c r="H6" s="815"/>
      <c r="I6" s="815"/>
      <c r="J6" s="816"/>
      <c r="K6" s="816"/>
      <c r="L6" s="816"/>
      <c r="M6" s="816"/>
      <c r="N6" s="816"/>
      <c r="O6" s="817"/>
      <c r="P6" s="804"/>
      <c r="Q6" s="805"/>
    </row>
    <row r="7" spans="1:17" ht="46.5">
      <c r="A7" s="807"/>
      <c r="B7" s="809"/>
      <c r="C7" s="259" t="s">
        <v>51</v>
      </c>
      <c r="D7" s="260" t="s">
        <v>52</v>
      </c>
      <c r="E7" s="261" t="s">
        <v>53</v>
      </c>
      <c r="F7" s="125" t="s">
        <v>41</v>
      </c>
      <c r="G7" s="125" t="s">
        <v>42</v>
      </c>
      <c r="H7" s="125" t="s">
        <v>40</v>
      </c>
      <c r="I7" s="124" t="s">
        <v>27</v>
      </c>
      <c r="J7" s="124" t="s">
        <v>28</v>
      </c>
      <c r="K7" s="124" t="s">
        <v>29</v>
      </c>
      <c r="L7" s="124" t="s">
        <v>30</v>
      </c>
      <c r="M7" s="124" t="s">
        <v>31</v>
      </c>
      <c r="N7" s="126" t="s">
        <v>32</v>
      </c>
      <c r="O7" s="91" t="s">
        <v>33</v>
      </c>
      <c r="P7" s="93" t="s">
        <v>37</v>
      </c>
      <c r="Q7" s="90" t="s">
        <v>38</v>
      </c>
    </row>
    <row r="8" spans="1:17" s="2" customFormat="1" ht="20.100000000000001" customHeight="1">
      <c r="A8" s="262" t="s">
        <v>1</v>
      </c>
      <c r="B8" s="51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49"/>
      <c r="P8" s="94"/>
      <c r="Q8" s="50"/>
    </row>
    <row r="9" spans="1:17" s="2" customFormat="1" ht="20.100000000000001" customHeight="1">
      <c r="A9" s="263" t="s">
        <v>58</v>
      </c>
      <c r="B9" s="52">
        <v>1</v>
      </c>
      <c r="C9" s="130"/>
      <c r="D9" s="131"/>
      <c r="E9" s="132"/>
      <c r="F9" s="133"/>
      <c r="G9" s="133"/>
      <c r="H9" s="133"/>
      <c r="I9" s="134">
        <v>1</v>
      </c>
      <c r="J9" s="133"/>
      <c r="K9" s="133"/>
      <c r="L9" s="133"/>
      <c r="M9" s="135"/>
      <c r="N9" s="136"/>
      <c r="O9" s="39">
        <f>SUM(C9:N9)</f>
        <v>1</v>
      </c>
      <c r="P9" s="95">
        <f>SUM(K9:N9)</f>
        <v>0</v>
      </c>
      <c r="Q9" s="48">
        <f>P9*100/O9</f>
        <v>0</v>
      </c>
    </row>
    <row r="10" spans="1:17" s="2" customFormat="1" ht="20.100000000000001" customHeight="1">
      <c r="A10" s="264" t="s">
        <v>59</v>
      </c>
      <c r="B10" s="71">
        <v>27</v>
      </c>
      <c r="C10" s="137"/>
      <c r="D10" s="138">
        <v>2</v>
      </c>
      <c r="E10" s="138"/>
      <c r="F10" s="139"/>
      <c r="G10" s="139"/>
      <c r="H10" s="139"/>
      <c r="I10" s="140">
        <v>9</v>
      </c>
      <c r="J10" s="140">
        <v>13</v>
      </c>
      <c r="K10" s="140">
        <v>3</v>
      </c>
      <c r="L10" s="139"/>
      <c r="M10" s="141"/>
      <c r="N10" s="142"/>
      <c r="O10" s="41">
        <f t="shared" ref="O10:O23" si="0">SUM(C10:N10)</f>
        <v>27</v>
      </c>
      <c r="P10" s="96">
        <f t="shared" ref="P10:P15" si="1">SUM(K10:N10)</f>
        <v>3</v>
      </c>
      <c r="Q10" s="37">
        <f t="shared" ref="Q10:Q15" si="2">P10*100/O10</f>
        <v>11.111111111111111</v>
      </c>
    </row>
    <row r="11" spans="1:17" s="2" customFormat="1" ht="20.100000000000001" customHeight="1">
      <c r="A11" s="264" t="s">
        <v>60</v>
      </c>
      <c r="B11" s="71">
        <v>12</v>
      </c>
      <c r="C11" s="137"/>
      <c r="D11" s="138">
        <v>2</v>
      </c>
      <c r="E11" s="138"/>
      <c r="F11" s="139"/>
      <c r="G11" s="139"/>
      <c r="H11" s="139"/>
      <c r="I11" s="140">
        <v>4</v>
      </c>
      <c r="J11" s="140">
        <v>5</v>
      </c>
      <c r="K11" s="140">
        <v>1</v>
      </c>
      <c r="L11" s="139"/>
      <c r="M11" s="141"/>
      <c r="N11" s="142"/>
      <c r="O11" s="41">
        <f t="shared" si="0"/>
        <v>12</v>
      </c>
      <c r="P11" s="96">
        <f t="shared" si="1"/>
        <v>1</v>
      </c>
      <c r="Q11" s="37">
        <f t="shared" si="2"/>
        <v>8.3333333333333339</v>
      </c>
    </row>
    <row r="12" spans="1:17" s="2" customFormat="1" ht="20.100000000000001" customHeight="1">
      <c r="A12" s="264" t="s">
        <v>61</v>
      </c>
      <c r="B12" s="71">
        <v>25</v>
      </c>
      <c r="C12" s="137">
        <v>1</v>
      </c>
      <c r="D12" s="138">
        <v>1</v>
      </c>
      <c r="E12" s="138"/>
      <c r="F12" s="139"/>
      <c r="G12" s="139"/>
      <c r="H12" s="140">
        <v>1</v>
      </c>
      <c r="I12" s="140">
        <v>6</v>
      </c>
      <c r="J12" s="140">
        <v>12</v>
      </c>
      <c r="K12" s="140">
        <v>2</v>
      </c>
      <c r="L12" s="140">
        <v>2</v>
      </c>
      <c r="M12" s="143"/>
      <c r="N12" s="142"/>
      <c r="O12" s="41">
        <f t="shared" si="0"/>
        <v>25</v>
      </c>
      <c r="P12" s="96">
        <f t="shared" si="1"/>
        <v>4</v>
      </c>
      <c r="Q12" s="37">
        <f t="shared" si="2"/>
        <v>16</v>
      </c>
    </row>
    <row r="13" spans="1:17" s="2" customFormat="1" ht="20.100000000000001" customHeight="1">
      <c r="A13" s="264" t="s">
        <v>62</v>
      </c>
      <c r="B13" s="71">
        <v>12</v>
      </c>
      <c r="C13" s="137"/>
      <c r="D13" s="138">
        <v>3</v>
      </c>
      <c r="E13" s="138"/>
      <c r="F13" s="139"/>
      <c r="G13" s="139"/>
      <c r="H13" s="139"/>
      <c r="I13" s="140">
        <v>2</v>
      </c>
      <c r="J13" s="140">
        <v>2</v>
      </c>
      <c r="K13" s="140">
        <v>4</v>
      </c>
      <c r="L13" s="140">
        <v>1</v>
      </c>
      <c r="M13" s="141"/>
      <c r="N13" s="142"/>
      <c r="O13" s="41">
        <f t="shared" si="0"/>
        <v>12</v>
      </c>
      <c r="P13" s="96">
        <f t="shared" si="1"/>
        <v>5</v>
      </c>
      <c r="Q13" s="37">
        <f t="shared" si="2"/>
        <v>41.666666666666664</v>
      </c>
    </row>
    <row r="14" spans="1:17" s="2" customFormat="1" ht="20.100000000000001" customHeight="1">
      <c r="A14" s="265" t="s">
        <v>63</v>
      </c>
      <c r="B14" s="72">
        <v>52</v>
      </c>
      <c r="C14" s="144"/>
      <c r="D14" s="145"/>
      <c r="E14" s="146"/>
      <c r="F14" s="147"/>
      <c r="G14" s="145">
        <v>5</v>
      </c>
      <c r="H14" s="145">
        <v>4</v>
      </c>
      <c r="I14" s="145">
        <v>31</v>
      </c>
      <c r="J14" s="145">
        <v>11</v>
      </c>
      <c r="K14" s="145">
        <v>1</v>
      </c>
      <c r="L14" s="147"/>
      <c r="M14" s="148"/>
      <c r="N14" s="149"/>
      <c r="O14" s="39">
        <f t="shared" si="0"/>
        <v>52</v>
      </c>
      <c r="P14" s="97">
        <f t="shared" si="1"/>
        <v>1</v>
      </c>
      <c r="Q14" s="40">
        <f t="shared" si="2"/>
        <v>1.9230769230769231</v>
      </c>
    </row>
    <row r="15" spans="1:17" s="2" customFormat="1" ht="20.100000000000001" customHeight="1" thickBot="1">
      <c r="A15" s="266" t="s">
        <v>2</v>
      </c>
      <c r="B15" s="53">
        <f>SUM(B9:B14)</f>
        <v>129</v>
      </c>
      <c r="C15" s="150">
        <f>SUM(C9:C14)</f>
        <v>1</v>
      </c>
      <c r="D15" s="151">
        <f>SUM(D8:D14)</f>
        <v>8</v>
      </c>
      <c r="E15" s="152"/>
      <c r="F15" s="152">
        <f t="shared" ref="F15:M15" si="3">SUM(F9:F14)</f>
        <v>0</v>
      </c>
      <c r="G15" s="152">
        <f t="shared" si="3"/>
        <v>5</v>
      </c>
      <c r="H15" s="152">
        <f t="shared" si="3"/>
        <v>5</v>
      </c>
      <c r="I15" s="152">
        <f t="shared" si="3"/>
        <v>53</v>
      </c>
      <c r="J15" s="152">
        <f t="shared" si="3"/>
        <v>43</v>
      </c>
      <c r="K15" s="152">
        <f t="shared" si="3"/>
        <v>11</v>
      </c>
      <c r="L15" s="152">
        <f t="shared" si="3"/>
        <v>3</v>
      </c>
      <c r="M15" s="152">
        <f t="shared" si="3"/>
        <v>0</v>
      </c>
      <c r="N15" s="153"/>
      <c r="O15" s="10">
        <f>SUM(O9:O14)</f>
        <v>129</v>
      </c>
      <c r="P15" s="98">
        <f t="shared" si="1"/>
        <v>14</v>
      </c>
      <c r="Q15" s="23">
        <f t="shared" si="2"/>
        <v>10.852713178294573</v>
      </c>
    </row>
    <row r="16" spans="1:17" s="2" customFormat="1" ht="20.100000000000001" customHeight="1">
      <c r="A16" s="267" t="s">
        <v>3</v>
      </c>
      <c r="B16" s="54"/>
      <c r="C16" s="154"/>
      <c r="D16" s="155"/>
      <c r="E16" s="156"/>
      <c r="F16" s="156"/>
      <c r="G16" s="156"/>
      <c r="H16" s="156"/>
      <c r="I16" s="156"/>
      <c r="J16" s="156"/>
      <c r="K16" s="156"/>
      <c r="L16" s="156"/>
      <c r="M16" s="156"/>
      <c r="N16" s="157"/>
      <c r="O16" s="11"/>
      <c r="P16" s="99"/>
      <c r="Q16" s="24"/>
    </row>
    <row r="17" spans="1:17" s="2" customFormat="1" ht="20.100000000000001" customHeight="1">
      <c r="A17" s="268" t="s">
        <v>23</v>
      </c>
      <c r="B17" s="269">
        <v>34</v>
      </c>
      <c r="C17" s="270"/>
      <c r="D17" s="158"/>
      <c r="E17" s="159"/>
      <c r="F17" s="160"/>
      <c r="G17" s="271">
        <v>1</v>
      </c>
      <c r="H17" s="271">
        <v>3</v>
      </c>
      <c r="I17" s="271">
        <v>22</v>
      </c>
      <c r="J17" s="271">
        <v>7</v>
      </c>
      <c r="K17" s="271">
        <v>1</v>
      </c>
      <c r="L17" s="160"/>
      <c r="M17" s="160"/>
      <c r="N17" s="161"/>
      <c r="O17" s="272">
        <f t="shared" si="0"/>
        <v>34</v>
      </c>
      <c r="P17" s="100">
        <f>SUM(K17:N17)</f>
        <v>1</v>
      </c>
      <c r="Q17" s="42">
        <f t="shared" ref="Q17:Q25" si="4">P17*100/O17</f>
        <v>2.9411764705882355</v>
      </c>
    </row>
    <row r="18" spans="1:17" s="2" customFormat="1" ht="20.100000000000001" customHeight="1">
      <c r="A18" s="257" t="s">
        <v>44</v>
      </c>
      <c r="B18" s="273">
        <v>64</v>
      </c>
      <c r="C18" s="162"/>
      <c r="D18" s="163">
        <v>1</v>
      </c>
      <c r="E18" s="164">
        <v>1</v>
      </c>
      <c r="F18" s="160"/>
      <c r="G18" s="274">
        <v>3</v>
      </c>
      <c r="H18" s="274">
        <v>10</v>
      </c>
      <c r="I18" s="274">
        <v>24</v>
      </c>
      <c r="J18" s="274">
        <v>22</v>
      </c>
      <c r="K18" s="274">
        <v>3</v>
      </c>
      <c r="L18" s="160"/>
      <c r="M18" s="160"/>
      <c r="N18" s="165"/>
      <c r="O18" s="41">
        <f t="shared" si="0"/>
        <v>64</v>
      </c>
      <c r="P18" s="101">
        <f t="shared" ref="P18:P25" si="5">SUM(K18:N18)</f>
        <v>3</v>
      </c>
      <c r="Q18" s="45">
        <f t="shared" si="4"/>
        <v>4.6875</v>
      </c>
    </row>
    <row r="19" spans="1:17" s="2" customFormat="1" ht="20.100000000000001" customHeight="1">
      <c r="A19" s="257" t="s">
        <v>43</v>
      </c>
      <c r="B19" s="273">
        <v>62</v>
      </c>
      <c r="C19" s="162"/>
      <c r="D19" s="163"/>
      <c r="E19" s="164"/>
      <c r="F19" s="160"/>
      <c r="G19" s="274">
        <v>2</v>
      </c>
      <c r="H19" s="274">
        <v>4</v>
      </c>
      <c r="I19" s="274">
        <v>49</v>
      </c>
      <c r="J19" s="274">
        <v>6</v>
      </c>
      <c r="K19" s="274">
        <v>1</v>
      </c>
      <c r="L19" s="160"/>
      <c r="M19" s="160"/>
      <c r="N19" s="165"/>
      <c r="O19" s="41">
        <f t="shared" si="0"/>
        <v>62</v>
      </c>
      <c r="P19" s="101">
        <f t="shared" si="5"/>
        <v>1</v>
      </c>
      <c r="Q19" s="45">
        <f t="shared" si="4"/>
        <v>1.6129032258064515</v>
      </c>
    </row>
    <row r="20" spans="1:17" s="2" customFormat="1" ht="20.100000000000001" customHeight="1">
      <c r="A20" s="257" t="s">
        <v>45</v>
      </c>
      <c r="B20" s="273">
        <v>58</v>
      </c>
      <c r="C20" s="162"/>
      <c r="D20" s="163"/>
      <c r="E20" s="164"/>
      <c r="F20" s="160"/>
      <c r="G20" s="274">
        <v>1</v>
      </c>
      <c r="H20" s="274">
        <v>1</v>
      </c>
      <c r="I20" s="274">
        <v>30</v>
      </c>
      <c r="J20" s="274">
        <v>20</v>
      </c>
      <c r="K20" s="274">
        <v>5</v>
      </c>
      <c r="L20" s="274">
        <v>1</v>
      </c>
      <c r="M20" s="160"/>
      <c r="N20" s="165"/>
      <c r="O20" s="41">
        <f t="shared" si="0"/>
        <v>58</v>
      </c>
      <c r="P20" s="101">
        <f t="shared" si="5"/>
        <v>6</v>
      </c>
      <c r="Q20" s="45">
        <f t="shared" si="4"/>
        <v>10.344827586206897</v>
      </c>
    </row>
    <row r="21" spans="1:17" s="2" customFormat="1" ht="20.100000000000001" customHeight="1">
      <c r="A21" s="257" t="s">
        <v>46</v>
      </c>
      <c r="B21" s="273">
        <v>20</v>
      </c>
      <c r="C21" s="162"/>
      <c r="D21" s="163"/>
      <c r="E21" s="164"/>
      <c r="F21" s="274">
        <v>1</v>
      </c>
      <c r="G21" s="274">
        <v>2</v>
      </c>
      <c r="H21" s="274">
        <v>1</v>
      </c>
      <c r="I21" s="274">
        <v>12</v>
      </c>
      <c r="J21" s="274">
        <v>3</v>
      </c>
      <c r="K21" s="160"/>
      <c r="L21" s="274">
        <v>1</v>
      </c>
      <c r="M21" s="160"/>
      <c r="N21" s="165"/>
      <c r="O21" s="41">
        <f t="shared" si="0"/>
        <v>20</v>
      </c>
      <c r="P21" s="101">
        <f t="shared" si="5"/>
        <v>1</v>
      </c>
      <c r="Q21" s="45">
        <f t="shared" si="4"/>
        <v>5</v>
      </c>
    </row>
    <row r="22" spans="1:17" s="2" customFormat="1" ht="20.100000000000001" customHeight="1">
      <c r="A22" s="256" t="s">
        <v>21</v>
      </c>
      <c r="B22" s="55">
        <f>SUM(B17:B21)</f>
        <v>238</v>
      </c>
      <c r="C22" s="166"/>
      <c r="D22" s="167">
        <f>SUM(D17:D21)</f>
        <v>1</v>
      </c>
      <c r="E22" s="168">
        <f>SUM(E18:E21)</f>
        <v>1</v>
      </c>
      <c r="F22" s="168">
        <f>SUM(F17:F21)</f>
        <v>1</v>
      </c>
      <c r="G22" s="168">
        <f t="shared" ref="G22:M22" si="6">SUM(G17:G21)</f>
        <v>9</v>
      </c>
      <c r="H22" s="168">
        <f t="shared" si="6"/>
        <v>19</v>
      </c>
      <c r="I22" s="168">
        <f t="shared" si="6"/>
        <v>137</v>
      </c>
      <c r="J22" s="168">
        <f t="shared" si="6"/>
        <v>58</v>
      </c>
      <c r="K22" s="168">
        <f t="shared" si="6"/>
        <v>10</v>
      </c>
      <c r="L22" s="168">
        <f t="shared" si="6"/>
        <v>2</v>
      </c>
      <c r="M22" s="168">
        <f t="shared" si="6"/>
        <v>0</v>
      </c>
      <c r="N22" s="169"/>
      <c r="O22" s="46">
        <f t="shared" si="0"/>
        <v>238</v>
      </c>
      <c r="P22" s="102">
        <f t="shared" si="5"/>
        <v>12</v>
      </c>
      <c r="Q22" s="47">
        <f t="shared" si="4"/>
        <v>5.0420168067226889</v>
      </c>
    </row>
    <row r="23" spans="1:17" s="2" customFormat="1" ht="20.100000000000001" customHeight="1">
      <c r="A23" s="258" t="s">
        <v>47</v>
      </c>
      <c r="B23" s="56">
        <v>144</v>
      </c>
      <c r="C23" s="170"/>
      <c r="D23" s="171">
        <v>1</v>
      </c>
      <c r="E23" s="172"/>
      <c r="F23" s="172"/>
      <c r="G23" s="274">
        <v>3</v>
      </c>
      <c r="H23" s="274">
        <v>10</v>
      </c>
      <c r="I23" s="274">
        <v>88</v>
      </c>
      <c r="J23" s="274">
        <v>36</v>
      </c>
      <c r="K23" s="274">
        <v>6</v>
      </c>
      <c r="L23" s="164"/>
      <c r="M23" s="164"/>
      <c r="N23" s="165"/>
      <c r="O23" s="41">
        <f t="shared" si="0"/>
        <v>144</v>
      </c>
      <c r="P23" s="101">
        <f t="shared" si="5"/>
        <v>6</v>
      </c>
      <c r="Q23" s="45">
        <f t="shared" si="4"/>
        <v>4.166666666666667</v>
      </c>
    </row>
    <row r="24" spans="1:17" s="2" customFormat="1" ht="20.100000000000001" customHeight="1">
      <c r="A24" s="275" t="s">
        <v>22</v>
      </c>
      <c r="B24" s="57">
        <f>SUM(B23)</f>
        <v>144</v>
      </c>
      <c r="C24" s="173"/>
      <c r="D24" s="174">
        <f>SUM(D23)</f>
        <v>1</v>
      </c>
      <c r="E24" s="175">
        <f>SUM(E23)</f>
        <v>0</v>
      </c>
      <c r="F24" s="175">
        <f t="shared" ref="F24:K24" si="7">SUM(F23)</f>
        <v>0</v>
      </c>
      <c r="G24" s="175">
        <f t="shared" si="7"/>
        <v>3</v>
      </c>
      <c r="H24" s="175">
        <f t="shared" si="7"/>
        <v>10</v>
      </c>
      <c r="I24" s="175">
        <f t="shared" si="7"/>
        <v>88</v>
      </c>
      <c r="J24" s="175">
        <f t="shared" si="7"/>
        <v>36</v>
      </c>
      <c r="K24" s="175">
        <f t="shared" si="7"/>
        <v>6</v>
      </c>
      <c r="L24" s="175"/>
      <c r="M24" s="175"/>
      <c r="N24" s="176"/>
      <c r="O24" s="43">
        <f>SUM(O23)</f>
        <v>144</v>
      </c>
      <c r="P24" s="103">
        <f t="shared" si="5"/>
        <v>6</v>
      </c>
      <c r="Q24" s="44">
        <f t="shared" si="4"/>
        <v>4.166666666666667</v>
      </c>
    </row>
    <row r="25" spans="1:17" s="2" customFormat="1" ht="20.100000000000001" customHeight="1" thickBot="1">
      <c r="A25" s="276" t="s">
        <v>4</v>
      </c>
      <c r="B25" s="58">
        <f t="shared" ref="B25:M25" si="8">SUM(B24,B22)</f>
        <v>382</v>
      </c>
      <c r="C25" s="177">
        <f t="shared" si="8"/>
        <v>0</v>
      </c>
      <c r="D25" s="178">
        <f t="shared" si="8"/>
        <v>2</v>
      </c>
      <c r="E25" s="179">
        <f t="shared" si="8"/>
        <v>1</v>
      </c>
      <c r="F25" s="179">
        <f t="shared" si="8"/>
        <v>1</v>
      </c>
      <c r="G25" s="179">
        <f t="shared" si="8"/>
        <v>12</v>
      </c>
      <c r="H25" s="179">
        <f t="shared" si="8"/>
        <v>29</v>
      </c>
      <c r="I25" s="179">
        <f t="shared" si="8"/>
        <v>225</v>
      </c>
      <c r="J25" s="179">
        <f t="shared" si="8"/>
        <v>94</v>
      </c>
      <c r="K25" s="179">
        <f t="shared" si="8"/>
        <v>16</v>
      </c>
      <c r="L25" s="179">
        <f t="shared" si="8"/>
        <v>2</v>
      </c>
      <c r="M25" s="179">
        <f t="shared" si="8"/>
        <v>0</v>
      </c>
      <c r="N25" s="180"/>
      <c r="O25" s="12">
        <f>SUM(O24,O22)</f>
        <v>382</v>
      </c>
      <c r="P25" s="104">
        <f t="shared" si="5"/>
        <v>18</v>
      </c>
      <c r="Q25" s="25">
        <f t="shared" si="4"/>
        <v>4.7120418848167542</v>
      </c>
    </row>
    <row r="26" spans="1:17" s="2" customFormat="1" ht="20.100000000000001" customHeight="1">
      <c r="A26" s="267" t="s">
        <v>5</v>
      </c>
      <c r="B26" s="54"/>
      <c r="C26" s="154"/>
      <c r="D26" s="155"/>
      <c r="E26" s="156"/>
      <c r="F26" s="156"/>
      <c r="G26" s="156"/>
      <c r="H26" s="156"/>
      <c r="I26" s="156"/>
      <c r="J26" s="156"/>
      <c r="K26" s="156"/>
      <c r="L26" s="156"/>
      <c r="M26" s="156"/>
      <c r="N26" s="157"/>
      <c r="O26" s="11"/>
      <c r="P26" s="99"/>
      <c r="Q26" s="24"/>
    </row>
    <row r="27" spans="1:17" s="2" customFormat="1" ht="20.100000000000001" customHeight="1">
      <c r="A27" s="277" t="s">
        <v>6</v>
      </c>
      <c r="B27" s="59">
        <v>113</v>
      </c>
      <c r="C27" s="181">
        <v>4</v>
      </c>
      <c r="D27" s="182"/>
      <c r="E27" s="183"/>
      <c r="F27" s="184">
        <v>1</v>
      </c>
      <c r="G27" s="184">
        <v>9</v>
      </c>
      <c r="H27" s="184">
        <v>19</v>
      </c>
      <c r="I27" s="184">
        <v>71</v>
      </c>
      <c r="J27" s="184">
        <v>8</v>
      </c>
      <c r="K27" s="184">
        <v>1</v>
      </c>
      <c r="L27" s="185"/>
      <c r="M27" s="185"/>
      <c r="N27" s="186"/>
      <c r="O27" s="13">
        <f>SUM(C27:N27)</f>
        <v>113</v>
      </c>
      <c r="P27" s="105">
        <f>SUM(K27:N27)</f>
        <v>1</v>
      </c>
      <c r="Q27" s="26">
        <f>P27*100/O27</f>
        <v>0.88495575221238942</v>
      </c>
    </row>
    <row r="28" spans="1:17" s="2" customFormat="1" ht="20.100000000000001" customHeight="1">
      <c r="A28" s="278" t="s">
        <v>7</v>
      </c>
      <c r="B28" s="60">
        <v>104</v>
      </c>
      <c r="C28" s="187">
        <v>10</v>
      </c>
      <c r="D28" s="188"/>
      <c r="E28" s="189"/>
      <c r="F28" s="140">
        <v>3</v>
      </c>
      <c r="G28" s="140">
        <v>14</v>
      </c>
      <c r="H28" s="140">
        <v>13</v>
      </c>
      <c r="I28" s="140">
        <v>54</v>
      </c>
      <c r="J28" s="140">
        <v>10</v>
      </c>
      <c r="K28" s="139"/>
      <c r="L28" s="139"/>
      <c r="M28" s="139"/>
      <c r="N28" s="190"/>
      <c r="O28" s="13">
        <f t="shared" ref="O28" si="9">SUM(C28:N28)</f>
        <v>104</v>
      </c>
      <c r="P28" s="105">
        <f t="shared" ref="P28:P31" si="10">SUM(K28:N28)</f>
        <v>0</v>
      </c>
      <c r="Q28" s="26">
        <f>P28*100/O28</f>
        <v>0</v>
      </c>
    </row>
    <row r="29" spans="1:17" s="2" customFormat="1" ht="20.100000000000001" customHeight="1">
      <c r="A29" s="277" t="s">
        <v>8</v>
      </c>
      <c r="B29" s="61">
        <v>88</v>
      </c>
      <c r="C29" s="187"/>
      <c r="D29" s="188"/>
      <c r="E29" s="189"/>
      <c r="F29" s="139"/>
      <c r="G29" s="140">
        <v>2</v>
      </c>
      <c r="H29" s="140">
        <v>4</v>
      </c>
      <c r="I29" s="140">
        <v>55</v>
      </c>
      <c r="J29" s="140">
        <v>21</v>
      </c>
      <c r="K29" s="140">
        <v>6</v>
      </c>
      <c r="L29" s="139"/>
      <c r="M29" s="139"/>
      <c r="N29" s="190"/>
      <c r="O29" s="13">
        <f>SUM(C29:N29)</f>
        <v>88</v>
      </c>
      <c r="P29" s="106">
        <f>SUM(K29:N29)</f>
        <v>6</v>
      </c>
      <c r="Q29" s="26">
        <f>P29*100/O29</f>
        <v>6.8181818181818183</v>
      </c>
    </row>
    <row r="30" spans="1:17" s="2" customFormat="1" ht="20.100000000000001" customHeight="1">
      <c r="A30" s="279" t="s">
        <v>93</v>
      </c>
      <c r="B30" s="61">
        <v>6</v>
      </c>
      <c r="C30" s="191"/>
      <c r="D30" s="192"/>
      <c r="E30" s="193"/>
      <c r="F30" s="194"/>
      <c r="G30" s="195">
        <v>1</v>
      </c>
      <c r="H30" s="195">
        <v>1</v>
      </c>
      <c r="I30" s="195">
        <v>1</v>
      </c>
      <c r="J30" s="195">
        <v>2</v>
      </c>
      <c r="K30" s="195">
        <v>1</v>
      </c>
      <c r="L30" s="194"/>
      <c r="M30" s="194"/>
      <c r="N30" s="196"/>
      <c r="O30" s="13">
        <f>SUM(C30:N30)</f>
        <v>6</v>
      </c>
      <c r="P30" s="106">
        <f>SUM(K30:N30)</f>
        <v>1</v>
      </c>
      <c r="Q30" s="26">
        <f>P30*100/O30</f>
        <v>16.666666666666668</v>
      </c>
    </row>
    <row r="31" spans="1:17" s="2" customFormat="1" ht="20.100000000000001" customHeight="1" thickBot="1">
      <c r="A31" s="280" t="s">
        <v>9</v>
      </c>
      <c r="B31" s="62">
        <f>SUM(B27:B30)</f>
        <v>311</v>
      </c>
      <c r="C31" s="197">
        <f>SUM(C27:C30)</f>
        <v>14</v>
      </c>
      <c r="D31" s="198">
        <f>SUM(D27:D30)</f>
        <v>0</v>
      </c>
      <c r="E31" s="199">
        <f t="shared" ref="E31:O31" si="11">SUM(E27:E30)</f>
        <v>0</v>
      </c>
      <c r="F31" s="199">
        <f t="shared" si="11"/>
        <v>4</v>
      </c>
      <c r="G31" s="199">
        <f t="shared" si="11"/>
        <v>26</v>
      </c>
      <c r="H31" s="199">
        <f t="shared" si="11"/>
        <v>37</v>
      </c>
      <c r="I31" s="199">
        <f t="shared" si="11"/>
        <v>181</v>
      </c>
      <c r="J31" s="199">
        <f t="shared" si="11"/>
        <v>41</v>
      </c>
      <c r="K31" s="199">
        <f t="shared" si="11"/>
        <v>8</v>
      </c>
      <c r="L31" s="199">
        <f t="shared" si="11"/>
        <v>0</v>
      </c>
      <c r="M31" s="199">
        <f t="shared" si="11"/>
        <v>0</v>
      </c>
      <c r="N31" s="200">
        <f t="shared" si="11"/>
        <v>0</v>
      </c>
      <c r="O31" s="14">
        <f t="shared" si="11"/>
        <v>311</v>
      </c>
      <c r="P31" s="107">
        <f t="shared" si="10"/>
        <v>8</v>
      </c>
      <c r="Q31" s="27">
        <f>P31*100/O31</f>
        <v>2.572347266881029</v>
      </c>
    </row>
    <row r="32" spans="1:17" s="2" customFormat="1" ht="20.100000000000001" customHeight="1">
      <c r="A32" s="267" t="s">
        <v>10</v>
      </c>
      <c r="B32" s="54"/>
      <c r="C32" s="154"/>
      <c r="D32" s="155"/>
      <c r="E32" s="156"/>
      <c r="F32" s="156"/>
      <c r="G32" s="156"/>
      <c r="H32" s="156"/>
      <c r="I32" s="156"/>
      <c r="J32" s="156"/>
      <c r="K32" s="156"/>
      <c r="L32" s="156"/>
      <c r="M32" s="156"/>
      <c r="N32" s="157"/>
      <c r="O32" s="11"/>
      <c r="P32" s="99"/>
      <c r="Q32" s="24"/>
    </row>
    <row r="33" spans="1:17" s="2" customFormat="1" ht="20.100000000000001" customHeight="1">
      <c r="A33" s="281" t="s">
        <v>66</v>
      </c>
      <c r="B33" s="269">
        <v>589</v>
      </c>
      <c r="C33" s="201">
        <v>2</v>
      </c>
      <c r="D33" s="202"/>
      <c r="E33" s="185">
        <v>1</v>
      </c>
      <c r="F33" s="184">
        <v>4</v>
      </c>
      <c r="G33" s="184">
        <v>26</v>
      </c>
      <c r="H33" s="184">
        <v>74</v>
      </c>
      <c r="I33" s="184">
        <v>382</v>
      </c>
      <c r="J33" s="184">
        <v>85</v>
      </c>
      <c r="K33" s="184">
        <v>14</v>
      </c>
      <c r="L33" s="185"/>
      <c r="M33" s="184">
        <v>1</v>
      </c>
      <c r="N33" s="203"/>
      <c r="O33" s="15">
        <f>SUM(C33:N33)</f>
        <v>589</v>
      </c>
      <c r="P33" s="108">
        <f>SUM(K33:N33)</f>
        <v>15</v>
      </c>
      <c r="Q33" s="28">
        <f t="shared" ref="Q33:Q60" si="12">P33*100/O33</f>
        <v>2.5466893039049237</v>
      </c>
    </row>
    <row r="34" spans="1:17" s="2" customFormat="1" ht="20.100000000000001" customHeight="1">
      <c r="A34" s="281" t="s">
        <v>91</v>
      </c>
      <c r="B34" s="269">
        <v>6</v>
      </c>
      <c r="C34" s="204"/>
      <c r="D34" s="205">
        <v>1</v>
      </c>
      <c r="E34" s="205"/>
      <c r="F34" s="139"/>
      <c r="G34" s="139"/>
      <c r="H34" s="140">
        <v>1</v>
      </c>
      <c r="I34" s="140">
        <v>2</v>
      </c>
      <c r="J34" s="140">
        <v>2</v>
      </c>
      <c r="K34" s="140">
        <v>1</v>
      </c>
      <c r="L34" s="139"/>
      <c r="M34" s="139"/>
      <c r="N34" s="206"/>
      <c r="O34" s="15">
        <f t="shared" ref="O34:O59" si="13">SUM(C34:N34)</f>
        <v>7</v>
      </c>
      <c r="P34" s="108">
        <f t="shared" ref="P34:P60" si="14">SUM(K34:N34)</f>
        <v>1</v>
      </c>
      <c r="Q34" s="28">
        <f t="shared" si="12"/>
        <v>14.285714285714286</v>
      </c>
    </row>
    <row r="35" spans="1:17" s="2" customFormat="1" ht="20.100000000000001" customHeight="1">
      <c r="A35" s="281" t="s">
        <v>67</v>
      </c>
      <c r="B35" s="269">
        <v>89</v>
      </c>
      <c r="C35" s="204"/>
      <c r="D35" s="205"/>
      <c r="E35" s="205"/>
      <c r="F35" s="139"/>
      <c r="G35" s="140">
        <v>5</v>
      </c>
      <c r="H35" s="140">
        <v>6</v>
      </c>
      <c r="I35" s="140">
        <v>61</v>
      </c>
      <c r="J35" s="140">
        <v>16</v>
      </c>
      <c r="K35" s="140">
        <v>1</v>
      </c>
      <c r="L35" s="139"/>
      <c r="M35" s="139"/>
      <c r="N35" s="206"/>
      <c r="O35" s="15">
        <f t="shared" si="13"/>
        <v>89</v>
      </c>
      <c r="P35" s="108">
        <f t="shared" si="14"/>
        <v>1</v>
      </c>
      <c r="Q35" s="28">
        <f t="shared" si="12"/>
        <v>1.1235955056179776</v>
      </c>
    </row>
    <row r="36" spans="1:17" s="2" customFormat="1" ht="20.100000000000001" customHeight="1">
      <c r="A36" s="281" t="s">
        <v>68</v>
      </c>
      <c r="B36" s="269">
        <v>40</v>
      </c>
      <c r="C36" s="207"/>
      <c r="D36" s="208"/>
      <c r="E36" s="208"/>
      <c r="F36" s="139"/>
      <c r="G36" s="140">
        <v>3</v>
      </c>
      <c r="H36" s="140">
        <v>5</v>
      </c>
      <c r="I36" s="140">
        <v>30</v>
      </c>
      <c r="J36" s="140">
        <v>2</v>
      </c>
      <c r="K36" s="139"/>
      <c r="L36" s="139"/>
      <c r="M36" s="139"/>
      <c r="N36" s="209"/>
      <c r="O36" s="15">
        <f t="shared" si="13"/>
        <v>40</v>
      </c>
      <c r="P36" s="108">
        <f t="shared" si="14"/>
        <v>0</v>
      </c>
      <c r="Q36" s="28">
        <f t="shared" si="12"/>
        <v>0</v>
      </c>
    </row>
    <row r="37" spans="1:17" s="2" customFormat="1" ht="20.100000000000001" customHeight="1">
      <c r="A37" s="281" t="s">
        <v>69</v>
      </c>
      <c r="B37" s="269">
        <v>90</v>
      </c>
      <c r="C37" s="204"/>
      <c r="D37" s="205"/>
      <c r="E37" s="139"/>
      <c r="F37" s="139"/>
      <c r="G37" s="140">
        <v>6</v>
      </c>
      <c r="H37" s="140">
        <v>3</v>
      </c>
      <c r="I37" s="140">
        <v>43</v>
      </c>
      <c r="J37" s="140">
        <v>34</v>
      </c>
      <c r="K37" s="140">
        <v>4</v>
      </c>
      <c r="L37" s="139"/>
      <c r="M37" s="139"/>
      <c r="N37" s="210"/>
      <c r="O37" s="15">
        <f t="shared" si="13"/>
        <v>90</v>
      </c>
      <c r="P37" s="108">
        <f t="shared" si="14"/>
        <v>4</v>
      </c>
      <c r="Q37" s="28">
        <f t="shared" si="12"/>
        <v>4.4444444444444446</v>
      </c>
    </row>
    <row r="38" spans="1:17" s="2" customFormat="1" ht="20.100000000000001" customHeight="1">
      <c r="A38" s="281" t="s">
        <v>70</v>
      </c>
      <c r="B38" s="269">
        <v>91</v>
      </c>
      <c r="C38" s="207"/>
      <c r="D38" s="208"/>
      <c r="E38" s="140"/>
      <c r="F38" s="139"/>
      <c r="G38" s="139"/>
      <c r="H38" s="140">
        <v>1</v>
      </c>
      <c r="I38" s="140">
        <v>34</v>
      </c>
      <c r="J38" s="140">
        <v>43</v>
      </c>
      <c r="K38" s="140">
        <v>10</v>
      </c>
      <c r="L38" s="140">
        <v>2</v>
      </c>
      <c r="M38" s="140">
        <v>1</v>
      </c>
      <c r="N38" s="210"/>
      <c r="O38" s="15">
        <f t="shared" si="13"/>
        <v>91</v>
      </c>
      <c r="P38" s="108">
        <f t="shared" si="14"/>
        <v>13</v>
      </c>
      <c r="Q38" s="28">
        <f t="shared" si="12"/>
        <v>14.285714285714286</v>
      </c>
    </row>
    <row r="39" spans="1:17" s="2" customFormat="1" ht="20.100000000000001" customHeight="1">
      <c r="A39" s="281" t="s">
        <v>71</v>
      </c>
      <c r="B39" s="269">
        <v>79</v>
      </c>
      <c r="C39" s="204"/>
      <c r="D39" s="205"/>
      <c r="E39" s="211">
        <v>1</v>
      </c>
      <c r="F39" s="139"/>
      <c r="G39" s="140">
        <v>1</v>
      </c>
      <c r="H39" s="140">
        <v>4</v>
      </c>
      <c r="I39" s="140">
        <v>43</v>
      </c>
      <c r="J39" s="140">
        <v>26</v>
      </c>
      <c r="K39" s="140">
        <v>2</v>
      </c>
      <c r="L39" s="140">
        <v>2</v>
      </c>
      <c r="M39" s="139"/>
      <c r="N39" s="212"/>
      <c r="O39" s="15">
        <f t="shared" si="13"/>
        <v>79</v>
      </c>
      <c r="P39" s="108">
        <f t="shared" si="14"/>
        <v>4</v>
      </c>
      <c r="Q39" s="28">
        <f t="shared" si="12"/>
        <v>5.0632911392405067</v>
      </c>
    </row>
    <row r="40" spans="1:17" s="2" customFormat="1" ht="20.100000000000001" customHeight="1">
      <c r="A40" s="281" t="s">
        <v>72</v>
      </c>
      <c r="B40" s="269">
        <v>90</v>
      </c>
      <c r="C40" s="213"/>
      <c r="D40" s="214"/>
      <c r="E40" s="139"/>
      <c r="F40" s="139"/>
      <c r="G40" s="139"/>
      <c r="H40" s="140">
        <v>4</v>
      </c>
      <c r="I40" s="140">
        <v>50</v>
      </c>
      <c r="J40" s="140">
        <v>32</v>
      </c>
      <c r="K40" s="140">
        <v>4</v>
      </c>
      <c r="L40" s="139"/>
      <c r="M40" s="139"/>
      <c r="N40" s="210"/>
      <c r="O40" s="15">
        <f t="shared" si="13"/>
        <v>90</v>
      </c>
      <c r="P40" s="108">
        <f t="shared" si="14"/>
        <v>4</v>
      </c>
      <c r="Q40" s="28">
        <f t="shared" si="12"/>
        <v>4.4444444444444446</v>
      </c>
    </row>
    <row r="41" spans="1:17" s="2" customFormat="1" ht="20.100000000000001" customHeight="1">
      <c r="A41" s="281" t="s">
        <v>73</v>
      </c>
      <c r="B41" s="269">
        <v>26</v>
      </c>
      <c r="C41" s="213">
        <v>1</v>
      </c>
      <c r="D41" s="214">
        <v>2</v>
      </c>
      <c r="E41" s="139">
        <v>1</v>
      </c>
      <c r="F41" s="139"/>
      <c r="G41" s="139"/>
      <c r="H41" s="139"/>
      <c r="I41" s="140">
        <v>2</v>
      </c>
      <c r="J41" s="140">
        <v>10</v>
      </c>
      <c r="K41" s="140">
        <v>10</v>
      </c>
      <c r="L41" s="140">
        <v>1</v>
      </c>
      <c r="M41" s="139"/>
      <c r="N41" s="210"/>
      <c r="O41" s="15">
        <f t="shared" si="13"/>
        <v>27</v>
      </c>
      <c r="P41" s="108">
        <f t="shared" si="14"/>
        <v>11</v>
      </c>
      <c r="Q41" s="28">
        <f t="shared" si="12"/>
        <v>40.74074074074074</v>
      </c>
    </row>
    <row r="42" spans="1:17" s="2" customFormat="1" ht="20.100000000000001" customHeight="1">
      <c r="A42" s="281" t="s">
        <v>74</v>
      </c>
      <c r="B42" s="269">
        <v>34</v>
      </c>
      <c r="C42" s="207"/>
      <c r="D42" s="208"/>
      <c r="E42" s="139"/>
      <c r="F42" s="139"/>
      <c r="G42" s="140">
        <v>3</v>
      </c>
      <c r="H42" s="140">
        <v>5</v>
      </c>
      <c r="I42" s="140">
        <v>22</v>
      </c>
      <c r="J42" s="140">
        <v>4</v>
      </c>
      <c r="K42" s="139"/>
      <c r="L42" s="139"/>
      <c r="M42" s="139"/>
      <c r="N42" s="210"/>
      <c r="O42" s="15">
        <f t="shared" si="13"/>
        <v>34</v>
      </c>
      <c r="P42" s="108">
        <f t="shared" si="14"/>
        <v>0</v>
      </c>
      <c r="Q42" s="28">
        <f t="shared" si="12"/>
        <v>0</v>
      </c>
    </row>
    <row r="43" spans="1:17" s="2" customFormat="1" ht="20.100000000000001" customHeight="1">
      <c r="A43" s="281" t="s">
        <v>75</v>
      </c>
      <c r="B43" s="269">
        <v>92</v>
      </c>
      <c r="C43" s="213"/>
      <c r="D43" s="214"/>
      <c r="E43" s="139"/>
      <c r="F43" s="139"/>
      <c r="G43" s="140">
        <v>1</v>
      </c>
      <c r="H43" s="140">
        <v>6</v>
      </c>
      <c r="I43" s="140">
        <v>56</v>
      </c>
      <c r="J43" s="140">
        <v>25</v>
      </c>
      <c r="K43" s="140">
        <v>3</v>
      </c>
      <c r="L43" s="140">
        <v>1</v>
      </c>
      <c r="M43" s="139"/>
      <c r="N43" s="210"/>
      <c r="O43" s="15">
        <f t="shared" si="13"/>
        <v>92</v>
      </c>
      <c r="P43" s="108">
        <f t="shared" si="14"/>
        <v>4</v>
      </c>
      <c r="Q43" s="28">
        <f t="shared" si="12"/>
        <v>4.3478260869565215</v>
      </c>
    </row>
    <row r="44" spans="1:17" s="2" customFormat="1" ht="20.100000000000001" customHeight="1">
      <c r="A44" s="281" t="s">
        <v>76</v>
      </c>
      <c r="B44" s="269">
        <v>30</v>
      </c>
      <c r="C44" s="213"/>
      <c r="D44" s="214"/>
      <c r="E44" s="139"/>
      <c r="F44" s="139"/>
      <c r="G44" s="140">
        <v>2</v>
      </c>
      <c r="H44" s="139"/>
      <c r="I44" s="140">
        <v>22</v>
      </c>
      <c r="J44" s="140">
        <v>5</v>
      </c>
      <c r="K44" s="139"/>
      <c r="L44" s="140">
        <v>1</v>
      </c>
      <c r="M44" s="139"/>
      <c r="N44" s="210"/>
      <c r="O44" s="15">
        <f t="shared" si="13"/>
        <v>30</v>
      </c>
      <c r="P44" s="108">
        <f t="shared" si="14"/>
        <v>1</v>
      </c>
      <c r="Q44" s="28">
        <f t="shared" si="12"/>
        <v>3.3333333333333335</v>
      </c>
    </row>
    <row r="45" spans="1:17" s="2" customFormat="1" ht="20.100000000000001" customHeight="1">
      <c r="A45" s="281" t="s">
        <v>77</v>
      </c>
      <c r="B45" s="269">
        <v>90</v>
      </c>
      <c r="C45" s="213"/>
      <c r="D45" s="214"/>
      <c r="E45" s="139"/>
      <c r="F45" s="139"/>
      <c r="G45" s="139"/>
      <c r="H45" s="140">
        <v>6</v>
      </c>
      <c r="I45" s="140">
        <v>41</v>
      </c>
      <c r="J45" s="140">
        <v>38</v>
      </c>
      <c r="K45" s="140">
        <v>5</v>
      </c>
      <c r="L45" s="139"/>
      <c r="M45" s="139"/>
      <c r="N45" s="210"/>
      <c r="O45" s="15">
        <f t="shared" si="13"/>
        <v>90</v>
      </c>
      <c r="P45" s="108">
        <f t="shared" si="14"/>
        <v>5</v>
      </c>
      <c r="Q45" s="28">
        <f t="shared" si="12"/>
        <v>5.5555555555555554</v>
      </c>
    </row>
    <row r="46" spans="1:17" s="2" customFormat="1" ht="20.100000000000001" customHeight="1">
      <c r="A46" s="281" t="s">
        <v>78</v>
      </c>
      <c r="B46" s="269">
        <v>90</v>
      </c>
      <c r="C46" s="213"/>
      <c r="D46" s="214"/>
      <c r="E46" s="139">
        <v>1</v>
      </c>
      <c r="F46" s="139"/>
      <c r="G46" s="140">
        <v>3</v>
      </c>
      <c r="H46" s="140">
        <v>8</v>
      </c>
      <c r="I46" s="140">
        <v>53</v>
      </c>
      <c r="J46" s="140">
        <v>22</v>
      </c>
      <c r="K46" s="140">
        <v>2</v>
      </c>
      <c r="L46" s="140">
        <v>1</v>
      </c>
      <c r="M46" s="139"/>
      <c r="N46" s="210"/>
      <c r="O46" s="15">
        <f t="shared" si="13"/>
        <v>90</v>
      </c>
      <c r="P46" s="108">
        <f t="shared" si="14"/>
        <v>3</v>
      </c>
      <c r="Q46" s="28">
        <f t="shared" si="12"/>
        <v>3.3333333333333335</v>
      </c>
    </row>
    <row r="47" spans="1:17" s="2" customFormat="1" ht="20.100000000000001" customHeight="1">
      <c r="A47" s="281" t="s">
        <v>79</v>
      </c>
      <c r="B47" s="269">
        <v>16</v>
      </c>
      <c r="C47" s="213"/>
      <c r="D47" s="214"/>
      <c r="E47" s="139"/>
      <c r="F47" s="139"/>
      <c r="G47" s="139"/>
      <c r="H47" s="139"/>
      <c r="I47" s="139"/>
      <c r="J47" s="140">
        <v>8</v>
      </c>
      <c r="K47" s="140">
        <v>2</v>
      </c>
      <c r="L47" s="140">
        <v>5</v>
      </c>
      <c r="M47" s="140">
        <v>1</v>
      </c>
      <c r="N47" s="210"/>
      <c r="O47" s="15">
        <f t="shared" si="13"/>
        <v>16</v>
      </c>
      <c r="P47" s="108">
        <f t="shared" si="14"/>
        <v>8</v>
      </c>
      <c r="Q47" s="28">
        <f t="shared" si="12"/>
        <v>50</v>
      </c>
    </row>
    <row r="48" spans="1:17" s="2" customFormat="1" ht="20.100000000000001" customHeight="1">
      <c r="A48" s="281" t="s">
        <v>80</v>
      </c>
      <c r="B48" s="269">
        <v>92</v>
      </c>
      <c r="C48" s="213"/>
      <c r="D48" s="214"/>
      <c r="E48" s="139"/>
      <c r="F48" s="139"/>
      <c r="G48" s="140">
        <v>3</v>
      </c>
      <c r="H48" s="140">
        <v>14</v>
      </c>
      <c r="I48" s="140">
        <v>59</v>
      </c>
      <c r="J48" s="140">
        <v>14</v>
      </c>
      <c r="K48" s="140">
        <v>2</v>
      </c>
      <c r="L48" s="139"/>
      <c r="M48" s="139"/>
      <c r="N48" s="210"/>
      <c r="O48" s="15">
        <f>SUM(C48:N48)</f>
        <v>92</v>
      </c>
      <c r="P48" s="108">
        <f t="shared" si="14"/>
        <v>2</v>
      </c>
      <c r="Q48" s="28">
        <f t="shared" si="12"/>
        <v>2.1739130434782608</v>
      </c>
    </row>
    <row r="49" spans="1:17" s="2" customFormat="1" ht="20.100000000000001" customHeight="1">
      <c r="A49" s="281" t="s">
        <v>81</v>
      </c>
      <c r="B49" s="269">
        <v>90</v>
      </c>
      <c r="C49" s="213"/>
      <c r="D49" s="214"/>
      <c r="E49" s="139"/>
      <c r="F49" s="139"/>
      <c r="G49" s="140">
        <v>5</v>
      </c>
      <c r="H49" s="140">
        <v>9</v>
      </c>
      <c r="I49" s="140">
        <v>59</v>
      </c>
      <c r="J49" s="140">
        <v>16</v>
      </c>
      <c r="K49" s="140">
        <v>1</v>
      </c>
      <c r="L49" s="139"/>
      <c r="M49" s="139"/>
      <c r="N49" s="210"/>
      <c r="O49" s="15">
        <f t="shared" si="13"/>
        <v>90</v>
      </c>
      <c r="P49" s="108">
        <f t="shared" si="14"/>
        <v>1</v>
      </c>
      <c r="Q49" s="28">
        <f t="shared" si="12"/>
        <v>1.1111111111111112</v>
      </c>
    </row>
    <row r="50" spans="1:17" s="2" customFormat="1" ht="20.100000000000001" customHeight="1">
      <c r="A50" s="281" t="s">
        <v>82</v>
      </c>
      <c r="B50" s="269">
        <v>60</v>
      </c>
      <c r="C50" s="213"/>
      <c r="D50" s="214"/>
      <c r="E50" s="139"/>
      <c r="F50" s="139"/>
      <c r="G50" s="140">
        <v>1</v>
      </c>
      <c r="H50" s="140">
        <v>10</v>
      </c>
      <c r="I50" s="140">
        <v>39</v>
      </c>
      <c r="J50" s="140">
        <v>8</v>
      </c>
      <c r="K50" s="140">
        <v>1</v>
      </c>
      <c r="L50" s="139"/>
      <c r="M50" s="140">
        <v>1</v>
      </c>
      <c r="N50" s="210"/>
      <c r="O50" s="15">
        <f t="shared" si="13"/>
        <v>60</v>
      </c>
      <c r="P50" s="108">
        <f t="shared" si="14"/>
        <v>2</v>
      </c>
      <c r="Q50" s="28">
        <f t="shared" si="12"/>
        <v>3.3333333333333335</v>
      </c>
    </row>
    <row r="51" spans="1:17" s="2" customFormat="1" ht="20.100000000000001" customHeight="1">
      <c r="A51" s="281" t="s">
        <v>83</v>
      </c>
      <c r="B51" s="269">
        <v>94</v>
      </c>
      <c r="C51" s="204"/>
      <c r="D51" s="205"/>
      <c r="E51" s="139"/>
      <c r="F51" s="139"/>
      <c r="G51" s="139"/>
      <c r="H51" s="140">
        <v>2</v>
      </c>
      <c r="I51" s="140">
        <v>59</v>
      </c>
      <c r="J51" s="140">
        <v>28</v>
      </c>
      <c r="K51" s="140">
        <v>5</v>
      </c>
      <c r="L51" s="139"/>
      <c r="M51" s="139"/>
      <c r="N51" s="210"/>
      <c r="O51" s="15">
        <f t="shared" si="13"/>
        <v>94</v>
      </c>
      <c r="P51" s="108">
        <f t="shared" si="14"/>
        <v>5</v>
      </c>
      <c r="Q51" s="28">
        <f t="shared" si="12"/>
        <v>5.3191489361702127</v>
      </c>
    </row>
    <row r="52" spans="1:17" s="2" customFormat="1" ht="20.100000000000001" customHeight="1">
      <c r="A52" s="281" t="s">
        <v>84</v>
      </c>
      <c r="B52" s="269">
        <v>60</v>
      </c>
      <c r="C52" s="213"/>
      <c r="D52" s="214"/>
      <c r="E52" s="139"/>
      <c r="F52" s="139"/>
      <c r="G52" s="140">
        <v>3</v>
      </c>
      <c r="H52" s="140">
        <v>2</v>
      </c>
      <c r="I52" s="140">
        <v>37</v>
      </c>
      <c r="J52" s="140">
        <v>15</v>
      </c>
      <c r="K52" s="140">
        <v>2</v>
      </c>
      <c r="L52" s="139"/>
      <c r="M52" s="140">
        <v>1</v>
      </c>
      <c r="N52" s="210"/>
      <c r="O52" s="15">
        <f t="shared" si="13"/>
        <v>60</v>
      </c>
      <c r="P52" s="108">
        <f t="shared" si="14"/>
        <v>3</v>
      </c>
      <c r="Q52" s="28">
        <f t="shared" si="12"/>
        <v>5</v>
      </c>
    </row>
    <row r="53" spans="1:17" s="2" customFormat="1" ht="20.100000000000001" customHeight="1" thickBot="1">
      <c r="A53" s="305" t="s">
        <v>85</v>
      </c>
      <c r="B53" s="306">
        <v>3</v>
      </c>
      <c r="C53" s="307"/>
      <c r="D53" s="308"/>
      <c r="E53" s="309"/>
      <c r="F53" s="309"/>
      <c r="G53" s="309"/>
      <c r="H53" s="310">
        <v>1</v>
      </c>
      <c r="I53" s="310">
        <v>2</v>
      </c>
      <c r="J53" s="309"/>
      <c r="K53" s="309"/>
      <c r="L53" s="309"/>
      <c r="M53" s="309"/>
      <c r="N53" s="311"/>
      <c r="O53" s="312">
        <f t="shared" si="13"/>
        <v>3</v>
      </c>
      <c r="P53" s="313">
        <f t="shared" si="14"/>
        <v>0</v>
      </c>
      <c r="Q53" s="314">
        <f t="shared" si="12"/>
        <v>0</v>
      </c>
    </row>
    <row r="54" spans="1:17" s="2" customFormat="1" ht="48.75" customHeight="1">
      <c r="A54" s="300" t="s">
        <v>94</v>
      </c>
      <c r="B54" s="301">
        <v>262</v>
      </c>
      <c r="C54" s="302"/>
      <c r="D54" s="303"/>
      <c r="E54" s="133"/>
      <c r="F54" s="134">
        <v>3</v>
      </c>
      <c r="G54" s="134">
        <v>27</v>
      </c>
      <c r="H54" s="134">
        <v>28</v>
      </c>
      <c r="I54" s="134">
        <v>159</v>
      </c>
      <c r="J54" s="134">
        <v>40</v>
      </c>
      <c r="K54" s="134">
        <v>4</v>
      </c>
      <c r="L54" s="134">
        <v>1</v>
      </c>
      <c r="M54" s="133"/>
      <c r="N54" s="304"/>
      <c r="O54" s="15">
        <f t="shared" si="13"/>
        <v>262</v>
      </c>
      <c r="P54" s="108">
        <f t="shared" si="14"/>
        <v>5</v>
      </c>
      <c r="Q54" s="28">
        <f t="shared" si="12"/>
        <v>1.9083969465648856</v>
      </c>
    </row>
    <row r="55" spans="1:17" s="2" customFormat="1" ht="20.100000000000001" customHeight="1">
      <c r="A55" s="281" t="s">
        <v>86</v>
      </c>
      <c r="B55" s="269">
        <v>60</v>
      </c>
      <c r="C55" s="215"/>
      <c r="D55" s="216"/>
      <c r="E55" s="139"/>
      <c r="F55" s="139"/>
      <c r="G55" s="139"/>
      <c r="H55" s="140">
        <v>1</v>
      </c>
      <c r="I55" s="140">
        <v>25</v>
      </c>
      <c r="J55" s="140">
        <v>27</v>
      </c>
      <c r="K55" s="140">
        <v>4</v>
      </c>
      <c r="L55" s="140">
        <v>3</v>
      </c>
      <c r="M55" s="139"/>
      <c r="N55" s="210"/>
      <c r="O55" s="15">
        <f t="shared" si="13"/>
        <v>60</v>
      </c>
      <c r="P55" s="108">
        <f t="shared" si="14"/>
        <v>7</v>
      </c>
      <c r="Q55" s="28">
        <f t="shared" si="12"/>
        <v>11.666666666666666</v>
      </c>
    </row>
    <row r="56" spans="1:17" s="2" customFormat="1" ht="20.100000000000001" customHeight="1">
      <c r="A56" s="281" t="s">
        <v>87</v>
      </c>
      <c r="B56" s="269">
        <v>62</v>
      </c>
      <c r="C56" s="215"/>
      <c r="D56" s="216"/>
      <c r="E56" s="139"/>
      <c r="F56" s="139"/>
      <c r="G56" s="140">
        <v>1</v>
      </c>
      <c r="H56" s="140">
        <v>5</v>
      </c>
      <c r="I56" s="140">
        <v>39</v>
      </c>
      <c r="J56" s="140">
        <v>14</v>
      </c>
      <c r="K56" s="140">
        <v>2</v>
      </c>
      <c r="L56" s="140">
        <v>1</v>
      </c>
      <c r="M56" s="139"/>
      <c r="N56" s="210"/>
      <c r="O56" s="15">
        <f t="shared" si="13"/>
        <v>62</v>
      </c>
      <c r="P56" s="108">
        <f t="shared" si="14"/>
        <v>3</v>
      </c>
      <c r="Q56" s="28">
        <f t="shared" si="12"/>
        <v>4.838709677419355</v>
      </c>
    </row>
    <row r="57" spans="1:17" s="2" customFormat="1" ht="20.100000000000001" customHeight="1">
      <c r="A57" s="281" t="s">
        <v>88</v>
      </c>
      <c r="B57" s="269">
        <v>6</v>
      </c>
      <c r="C57" s="215"/>
      <c r="D57" s="216"/>
      <c r="E57" s="139"/>
      <c r="F57" s="139"/>
      <c r="G57" s="139"/>
      <c r="H57" s="139"/>
      <c r="I57" s="140">
        <v>6</v>
      </c>
      <c r="J57" s="139"/>
      <c r="K57" s="139"/>
      <c r="L57" s="139"/>
      <c r="M57" s="139"/>
      <c r="N57" s="210"/>
      <c r="O57" s="15">
        <f t="shared" si="13"/>
        <v>6</v>
      </c>
      <c r="P57" s="108">
        <f t="shared" si="14"/>
        <v>0</v>
      </c>
      <c r="Q57" s="28">
        <f t="shared" si="12"/>
        <v>0</v>
      </c>
    </row>
    <row r="58" spans="1:17" s="2" customFormat="1" ht="20.100000000000001" customHeight="1">
      <c r="A58" s="281" t="s">
        <v>89</v>
      </c>
      <c r="B58" s="269">
        <v>64</v>
      </c>
      <c r="C58" s="215"/>
      <c r="D58" s="216"/>
      <c r="E58" s="139"/>
      <c r="F58" s="139"/>
      <c r="G58" s="139"/>
      <c r="H58" s="140">
        <v>2</v>
      </c>
      <c r="I58" s="140">
        <v>36</v>
      </c>
      <c r="J58" s="140">
        <v>22</v>
      </c>
      <c r="K58" s="140">
        <v>3</v>
      </c>
      <c r="L58" s="140">
        <v>1</v>
      </c>
      <c r="M58" s="139"/>
      <c r="N58" s="217"/>
      <c r="O58" s="15">
        <f t="shared" ref="O58" si="15">SUM(C58:N58)</f>
        <v>64</v>
      </c>
      <c r="P58" s="109">
        <f t="shared" si="14"/>
        <v>4</v>
      </c>
      <c r="Q58" s="28">
        <f t="shared" si="12"/>
        <v>6.25</v>
      </c>
    </row>
    <row r="59" spans="1:17" s="2" customFormat="1" ht="20.100000000000001" customHeight="1">
      <c r="A59" s="281" t="s">
        <v>90</v>
      </c>
      <c r="B59" s="269">
        <v>9</v>
      </c>
      <c r="C59" s="218"/>
      <c r="D59" s="219">
        <v>2</v>
      </c>
      <c r="E59" s="194"/>
      <c r="F59" s="194"/>
      <c r="G59" s="194"/>
      <c r="H59" s="195">
        <v>1</v>
      </c>
      <c r="I59" s="195">
        <v>2</v>
      </c>
      <c r="J59" s="195">
        <v>2</v>
      </c>
      <c r="K59" s="195">
        <v>3</v>
      </c>
      <c r="L59" s="194"/>
      <c r="M59" s="194"/>
      <c r="N59" s="220"/>
      <c r="O59" s="15">
        <f t="shared" si="13"/>
        <v>10</v>
      </c>
      <c r="P59" s="109">
        <f t="shared" si="14"/>
        <v>3</v>
      </c>
      <c r="Q59" s="28">
        <f t="shared" si="12"/>
        <v>30</v>
      </c>
    </row>
    <row r="60" spans="1:17" s="2" customFormat="1" ht="20.100000000000001" customHeight="1" thickBot="1">
      <c r="A60" s="266" t="s">
        <v>11</v>
      </c>
      <c r="B60" s="63">
        <f>SUM(B33:B59)</f>
        <v>2314</v>
      </c>
      <c r="C60" s="177">
        <f>SUM(C33:C59)</f>
        <v>3</v>
      </c>
      <c r="D60" s="221">
        <f t="shared" ref="D60:N60" si="16">SUM(D33:D59)</f>
        <v>5</v>
      </c>
      <c r="E60" s="179">
        <f t="shared" si="16"/>
        <v>4</v>
      </c>
      <c r="F60" s="179">
        <f t="shared" si="16"/>
        <v>7</v>
      </c>
      <c r="G60" s="179">
        <f t="shared" si="16"/>
        <v>90</v>
      </c>
      <c r="H60" s="179">
        <f t="shared" si="16"/>
        <v>198</v>
      </c>
      <c r="I60" s="179">
        <f t="shared" si="16"/>
        <v>1363</v>
      </c>
      <c r="J60" s="179">
        <f t="shared" si="16"/>
        <v>538</v>
      </c>
      <c r="K60" s="179">
        <f t="shared" si="16"/>
        <v>85</v>
      </c>
      <c r="L60" s="179">
        <f t="shared" si="16"/>
        <v>19</v>
      </c>
      <c r="M60" s="179">
        <f t="shared" si="16"/>
        <v>5</v>
      </c>
      <c r="N60" s="180">
        <f t="shared" si="16"/>
        <v>0</v>
      </c>
      <c r="O60" s="16">
        <f>SUM(O33:O59)</f>
        <v>2317</v>
      </c>
      <c r="P60" s="110">
        <f t="shared" si="14"/>
        <v>109</v>
      </c>
      <c r="Q60" s="25">
        <f t="shared" si="12"/>
        <v>4.7043590850237376</v>
      </c>
    </row>
    <row r="61" spans="1:17" s="2" customFormat="1" ht="20.100000000000001" customHeight="1">
      <c r="A61" s="282" t="s">
        <v>12</v>
      </c>
      <c r="B61" s="64"/>
      <c r="C61" s="222"/>
      <c r="D61" s="223"/>
      <c r="E61" s="224"/>
      <c r="F61" s="224"/>
      <c r="G61" s="224"/>
      <c r="H61" s="224"/>
      <c r="I61" s="224"/>
      <c r="J61" s="224"/>
      <c r="K61" s="224"/>
      <c r="L61" s="224"/>
      <c r="M61" s="224"/>
      <c r="N61" s="225"/>
      <c r="O61" s="17"/>
      <c r="P61" s="111"/>
      <c r="Q61" s="29"/>
    </row>
    <row r="62" spans="1:17" s="2" customFormat="1" ht="20.100000000000001" customHeight="1">
      <c r="A62" s="277" t="s">
        <v>35</v>
      </c>
      <c r="B62" s="65">
        <v>92</v>
      </c>
      <c r="C62" s="226"/>
      <c r="D62" s="227">
        <v>23</v>
      </c>
      <c r="E62" s="283"/>
      <c r="F62" s="160"/>
      <c r="G62" s="160"/>
      <c r="H62" s="274">
        <v>1</v>
      </c>
      <c r="I62" s="274">
        <v>3</v>
      </c>
      <c r="J62" s="274">
        <v>20</v>
      </c>
      <c r="K62" s="274">
        <v>21</v>
      </c>
      <c r="L62" s="274">
        <v>20</v>
      </c>
      <c r="M62" s="274">
        <v>5</v>
      </c>
      <c r="N62" s="228"/>
      <c r="O62" s="18">
        <f>SUM(C62:N62)</f>
        <v>93</v>
      </c>
      <c r="P62" s="112">
        <f>SUM(K62:N62)</f>
        <v>46</v>
      </c>
      <c r="Q62" s="30">
        <f>P62*100/O62</f>
        <v>49.462365591397848</v>
      </c>
    </row>
    <row r="63" spans="1:17" s="2" customFormat="1" ht="20.100000000000001" customHeight="1" thickBot="1">
      <c r="A63" s="266" t="s">
        <v>13</v>
      </c>
      <c r="B63" s="58">
        <f>SUM(B62)</f>
        <v>92</v>
      </c>
      <c r="C63" s="177">
        <f>SUM(C62)</f>
        <v>0</v>
      </c>
      <c r="D63" s="221">
        <f t="shared" ref="D63:M63" si="17">SUM(D62)</f>
        <v>23</v>
      </c>
      <c r="E63" s="179">
        <f t="shared" si="17"/>
        <v>0</v>
      </c>
      <c r="F63" s="179">
        <f t="shared" si="17"/>
        <v>0</v>
      </c>
      <c r="G63" s="179">
        <f t="shared" si="17"/>
        <v>0</v>
      </c>
      <c r="H63" s="179">
        <f t="shared" si="17"/>
        <v>1</v>
      </c>
      <c r="I63" s="179">
        <f t="shared" si="17"/>
        <v>3</v>
      </c>
      <c r="J63" s="179">
        <f t="shared" si="17"/>
        <v>20</v>
      </c>
      <c r="K63" s="179">
        <f t="shared" si="17"/>
        <v>21</v>
      </c>
      <c r="L63" s="179">
        <f t="shared" si="17"/>
        <v>20</v>
      </c>
      <c r="M63" s="179">
        <f t="shared" si="17"/>
        <v>5</v>
      </c>
      <c r="N63" s="180">
        <f>SUM(N62)</f>
        <v>0</v>
      </c>
      <c r="O63" s="12">
        <f>SUM(C63:N63)</f>
        <v>93</v>
      </c>
      <c r="P63" s="113">
        <f>SUM(K63:N63)</f>
        <v>46</v>
      </c>
      <c r="Q63" s="25">
        <f>P63*100/O63</f>
        <v>49.462365591397848</v>
      </c>
    </row>
    <row r="64" spans="1:17" s="2" customFormat="1" ht="20.100000000000001" customHeight="1">
      <c r="A64" s="282" t="s">
        <v>14</v>
      </c>
      <c r="B64" s="66"/>
      <c r="C64" s="154"/>
      <c r="D64" s="155"/>
      <c r="E64" s="156"/>
      <c r="F64" s="156"/>
      <c r="G64" s="156"/>
      <c r="H64" s="156"/>
      <c r="I64" s="156"/>
      <c r="J64" s="156"/>
      <c r="K64" s="156"/>
      <c r="L64" s="156"/>
      <c r="M64" s="156"/>
      <c r="N64" s="229"/>
      <c r="O64" s="19"/>
      <c r="P64" s="114"/>
      <c r="Q64" s="31"/>
    </row>
    <row r="65" spans="1:17" s="2" customFormat="1" ht="20.100000000000001" customHeight="1">
      <c r="A65" s="284" t="s">
        <v>15</v>
      </c>
      <c r="B65" s="67">
        <v>121</v>
      </c>
      <c r="C65" s="230"/>
      <c r="D65" s="231"/>
      <c r="E65" s="232"/>
      <c r="F65" s="160"/>
      <c r="G65" s="274">
        <v>2</v>
      </c>
      <c r="H65" s="274">
        <v>4</v>
      </c>
      <c r="I65" s="274">
        <v>76</v>
      </c>
      <c r="J65" s="274">
        <v>34</v>
      </c>
      <c r="K65" s="274">
        <v>4</v>
      </c>
      <c r="L65" s="160"/>
      <c r="M65" s="274">
        <v>1</v>
      </c>
      <c r="N65" s="228"/>
      <c r="O65" s="38">
        <f>SUM(C65:N65)</f>
        <v>121</v>
      </c>
      <c r="P65" s="115">
        <f>SUM(K65:N65)</f>
        <v>5</v>
      </c>
      <c r="Q65" s="285">
        <f>P65*100/O65</f>
        <v>4.1322314049586772</v>
      </c>
    </row>
    <row r="66" spans="1:17" s="2" customFormat="1" ht="20.100000000000001" customHeight="1" thickBot="1">
      <c r="A66" s="266" t="s">
        <v>16</v>
      </c>
      <c r="B66" s="68">
        <f>SUM(B65)</f>
        <v>121</v>
      </c>
      <c r="C66" s="233">
        <f>SUM(C65)</f>
        <v>0</v>
      </c>
      <c r="D66" s="234">
        <f t="shared" ref="D66:N66" si="18">SUM(D65)</f>
        <v>0</v>
      </c>
      <c r="E66" s="235">
        <f t="shared" si="18"/>
        <v>0</v>
      </c>
      <c r="F66" s="235">
        <f t="shared" si="18"/>
        <v>0</v>
      </c>
      <c r="G66" s="235">
        <f t="shared" si="18"/>
        <v>2</v>
      </c>
      <c r="H66" s="235">
        <f t="shared" si="18"/>
        <v>4</v>
      </c>
      <c r="I66" s="235">
        <f t="shared" si="18"/>
        <v>76</v>
      </c>
      <c r="J66" s="235">
        <f t="shared" si="18"/>
        <v>34</v>
      </c>
      <c r="K66" s="235">
        <f t="shared" si="18"/>
        <v>4</v>
      </c>
      <c r="L66" s="235">
        <f t="shared" si="18"/>
        <v>0</v>
      </c>
      <c r="M66" s="235">
        <f t="shared" si="18"/>
        <v>1</v>
      </c>
      <c r="N66" s="236">
        <f t="shared" si="18"/>
        <v>0</v>
      </c>
      <c r="O66" s="20">
        <f>SUM(C66:N66)</f>
        <v>121</v>
      </c>
      <c r="P66" s="116">
        <f>SUM(K66:N66)</f>
        <v>5</v>
      </c>
      <c r="Q66" s="32">
        <f>P66*100/O66</f>
        <v>4.1322314049586772</v>
      </c>
    </row>
    <row r="67" spans="1:17" s="2" customFormat="1" ht="20.100000000000001" customHeight="1">
      <c r="A67" s="282" t="s">
        <v>18</v>
      </c>
      <c r="B67" s="66"/>
      <c r="C67" s="154"/>
      <c r="D67" s="155"/>
      <c r="E67" s="156"/>
      <c r="F67" s="156"/>
      <c r="G67" s="156"/>
      <c r="H67" s="156"/>
      <c r="I67" s="156"/>
      <c r="J67" s="156"/>
      <c r="K67" s="156"/>
      <c r="L67" s="156"/>
      <c r="M67" s="156"/>
      <c r="N67" s="229"/>
      <c r="O67" s="19"/>
      <c r="P67" s="114"/>
      <c r="Q67" s="31"/>
    </row>
    <row r="68" spans="1:17" s="2" customFormat="1" ht="20.100000000000001" customHeight="1">
      <c r="A68" s="284" t="s">
        <v>19</v>
      </c>
      <c r="B68" s="69">
        <v>39</v>
      </c>
      <c r="C68" s="237">
        <v>4</v>
      </c>
      <c r="D68" s="238">
        <v>6</v>
      </c>
      <c r="E68" s="239">
        <v>2</v>
      </c>
      <c r="F68" s="160"/>
      <c r="G68" s="160"/>
      <c r="H68" s="274">
        <v>1</v>
      </c>
      <c r="I68" s="160"/>
      <c r="J68" s="274">
        <v>10</v>
      </c>
      <c r="K68" s="274">
        <v>13</v>
      </c>
      <c r="L68" s="274">
        <v>6</v>
      </c>
      <c r="M68" s="160"/>
      <c r="N68" s="228"/>
      <c r="O68" s="21">
        <f>SUM(C68:N68)</f>
        <v>42</v>
      </c>
      <c r="P68" s="117">
        <f>SUM(K68:N68)</f>
        <v>19</v>
      </c>
      <c r="Q68" s="33">
        <f>P68*100/O68</f>
        <v>45.238095238095241</v>
      </c>
    </row>
    <row r="69" spans="1:17" s="2" customFormat="1" ht="20.100000000000001" customHeight="1" thickBot="1">
      <c r="A69" s="286" t="s">
        <v>20</v>
      </c>
      <c r="B69" s="70">
        <f>SUM(B68)</f>
        <v>39</v>
      </c>
      <c r="C69" s="287">
        <f>SUM(C68)</f>
        <v>4</v>
      </c>
      <c r="D69" s="240">
        <f t="shared" ref="D69:N69" si="19">SUM(D68)</f>
        <v>6</v>
      </c>
      <c r="E69" s="241">
        <f t="shared" si="19"/>
        <v>2</v>
      </c>
      <c r="F69" s="241">
        <f t="shared" si="19"/>
        <v>0</v>
      </c>
      <c r="G69" s="241">
        <f t="shared" si="19"/>
        <v>0</v>
      </c>
      <c r="H69" s="241">
        <f t="shared" si="19"/>
        <v>1</v>
      </c>
      <c r="I69" s="241">
        <f t="shared" si="19"/>
        <v>0</v>
      </c>
      <c r="J69" s="241">
        <f t="shared" si="19"/>
        <v>10</v>
      </c>
      <c r="K69" s="241">
        <f t="shared" si="19"/>
        <v>13</v>
      </c>
      <c r="L69" s="241">
        <f t="shared" si="19"/>
        <v>6</v>
      </c>
      <c r="M69" s="241">
        <f t="shared" si="19"/>
        <v>0</v>
      </c>
      <c r="N69" s="242">
        <f t="shared" si="19"/>
        <v>0</v>
      </c>
      <c r="O69" s="288">
        <f>SUM(C69:N69)</f>
        <v>42</v>
      </c>
      <c r="P69" s="118">
        <f>SUM(K69:N69)</f>
        <v>19</v>
      </c>
      <c r="Q69" s="289">
        <f>P69*100/O69</f>
        <v>45.238095238095241</v>
      </c>
    </row>
    <row r="70" spans="1:17" s="2" customFormat="1" ht="20.100000000000001" customHeight="1">
      <c r="A70" s="267" t="s">
        <v>34</v>
      </c>
      <c r="B70" s="54"/>
      <c r="C70" s="154"/>
      <c r="D70" s="155"/>
      <c r="E70" s="156"/>
      <c r="F70" s="156"/>
      <c r="G70" s="156"/>
      <c r="H70" s="156"/>
      <c r="I70" s="156"/>
      <c r="J70" s="156"/>
      <c r="K70" s="156"/>
      <c r="L70" s="156"/>
      <c r="M70" s="156"/>
      <c r="N70" s="157"/>
      <c r="O70" s="11"/>
      <c r="P70" s="99"/>
      <c r="Q70" s="24"/>
    </row>
    <row r="71" spans="1:17" s="2" customFormat="1" ht="20.100000000000001" customHeight="1">
      <c r="A71" s="290" t="s">
        <v>25</v>
      </c>
      <c r="B71" s="65">
        <v>17</v>
      </c>
      <c r="C71" s="243"/>
      <c r="D71" s="244"/>
      <c r="E71" s="185"/>
      <c r="F71" s="185"/>
      <c r="G71" s="184">
        <v>1</v>
      </c>
      <c r="H71" s="184">
        <v>2</v>
      </c>
      <c r="I71" s="184">
        <v>11</v>
      </c>
      <c r="J71" s="184">
        <v>1</v>
      </c>
      <c r="K71" s="184">
        <v>2</v>
      </c>
      <c r="L71" s="185"/>
      <c r="M71" s="185"/>
      <c r="N71" s="245"/>
      <c r="O71" s="18">
        <f>SUM(C71:N71)</f>
        <v>17</v>
      </c>
      <c r="P71" s="112">
        <f>SUM(K71:N71)</f>
        <v>2</v>
      </c>
      <c r="Q71" s="30">
        <f>P71*100/O71</f>
        <v>11.764705882352942</v>
      </c>
    </row>
    <row r="72" spans="1:17" s="2" customFormat="1" ht="20.100000000000001" customHeight="1">
      <c r="A72" s="291" t="s">
        <v>49</v>
      </c>
      <c r="B72" s="65">
        <v>82</v>
      </c>
      <c r="C72" s="246"/>
      <c r="D72" s="247"/>
      <c r="E72" s="139"/>
      <c r="F72" s="139"/>
      <c r="G72" s="140">
        <v>6</v>
      </c>
      <c r="H72" s="140">
        <v>8</v>
      </c>
      <c r="I72" s="140">
        <v>53</v>
      </c>
      <c r="J72" s="140">
        <v>14</v>
      </c>
      <c r="K72" s="140">
        <v>1</v>
      </c>
      <c r="L72" s="139"/>
      <c r="M72" s="139"/>
      <c r="N72" s="248"/>
      <c r="O72" s="18">
        <f>SUM(C72:N72)</f>
        <v>82</v>
      </c>
      <c r="P72" s="112">
        <f t="shared" ref="P72:P74" si="20">SUM(K72:N72)</f>
        <v>1</v>
      </c>
      <c r="Q72" s="30">
        <f>P72*100/O72</f>
        <v>1.2195121951219512</v>
      </c>
    </row>
    <row r="73" spans="1:17" s="2" customFormat="1" ht="20.100000000000001" customHeight="1">
      <c r="A73" s="278" t="s">
        <v>48</v>
      </c>
      <c r="B73" s="73">
        <v>92</v>
      </c>
      <c r="C73" s="249"/>
      <c r="D73" s="250"/>
      <c r="E73" s="194"/>
      <c r="F73" s="194"/>
      <c r="G73" s="195">
        <v>1</v>
      </c>
      <c r="H73" s="195">
        <v>6</v>
      </c>
      <c r="I73" s="195">
        <v>69</v>
      </c>
      <c r="J73" s="195">
        <v>12</v>
      </c>
      <c r="K73" s="195">
        <v>4</v>
      </c>
      <c r="L73" s="194"/>
      <c r="M73" s="194"/>
      <c r="N73" s="251"/>
      <c r="O73" s="74">
        <f>SUM(C73:N73)</f>
        <v>92</v>
      </c>
      <c r="P73" s="119">
        <f t="shared" si="20"/>
        <v>4</v>
      </c>
      <c r="Q73" s="75">
        <f>P73*100/O73</f>
        <v>4.3478260869565215</v>
      </c>
    </row>
    <row r="74" spans="1:17" s="2" customFormat="1" ht="20.100000000000001" customHeight="1">
      <c r="A74" s="286" t="s">
        <v>50</v>
      </c>
      <c r="B74" s="76">
        <f>SUM(B71:B73)</f>
        <v>191</v>
      </c>
      <c r="C74" s="252">
        <f>SUM(C71:C73)</f>
        <v>0</v>
      </c>
      <c r="D74" s="253">
        <f t="shared" ref="D74:N74" si="21">SUM(D71:D73)</f>
        <v>0</v>
      </c>
      <c r="E74" s="254">
        <f t="shared" si="21"/>
        <v>0</v>
      </c>
      <c r="F74" s="254">
        <f t="shared" si="21"/>
        <v>0</v>
      </c>
      <c r="G74" s="254">
        <f t="shared" si="21"/>
        <v>8</v>
      </c>
      <c r="H74" s="254">
        <f t="shared" si="21"/>
        <v>16</v>
      </c>
      <c r="I74" s="254">
        <f t="shared" si="21"/>
        <v>133</v>
      </c>
      <c r="J74" s="254">
        <f t="shared" si="21"/>
        <v>27</v>
      </c>
      <c r="K74" s="254">
        <f t="shared" si="21"/>
        <v>7</v>
      </c>
      <c r="L74" s="254">
        <f t="shared" si="21"/>
        <v>0</v>
      </c>
      <c r="M74" s="254">
        <f t="shared" si="21"/>
        <v>0</v>
      </c>
      <c r="N74" s="255">
        <f t="shared" si="21"/>
        <v>0</v>
      </c>
      <c r="O74" s="77">
        <f>SUM(O71:O73)</f>
        <v>191</v>
      </c>
      <c r="P74" s="120">
        <f t="shared" si="20"/>
        <v>7</v>
      </c>
      <c r="Q74" s="78">
        <f>P74*100/O74</f>
        <v>3.6649214659685865</v>
      </c>
    </row>
    <row r="75" spans="1:17" s="2" customFormat="1" ht="20.25" customHeight="1" thickBot="1">
      <c r="A75" s="292" t="s">
        <v>17</v>
      </c>
      <c r="B75" s="293">
        <f t="shared" ref="B75:O75" si="22">SUM(B15,B25,B31,B60,B63,B66,B69,B74)</f>
        <v>3579</v>
      </c>
      <c r="C75" s="294">
        <f t="shared" si="22"/>
        <v>22</v>
      </c>
      <c r="D75" s="295">
        <f t="shared" si="22"/>
        <v>44</v>
      </c>
      <c r="E75" s="296">
        <f t="shared" si="22"/>
        <v>7</v>
      </c>
      <c r="F75" s="296">
        <f t="shared" si="22"/>
        <v>12</v>
      </c>
      <c r="G75" s="296">
        <f t="shared" si="22"/>
        <v>143</v>
      </c>
      <c r="H75" s="296">
        <f t="shared" si="22"/>
        <v>291</v>
      </c>
      <c r="I75" s="296">
        <f t="shared" si="22"/>
        <v>2034</v>
      </c>
      <c r="J75" s="296">
        <f t="shared" si="22"/>
        <v>807</v>
      </c>
      <c r="K75" s="296">
        <f t="shared" si="22"/>
        <v>165</v>
      </c>
      <c r="L75" s="296">
        <f t="shared" si="22"/>
        <v>50</v>
      </c>
      <c r="M75" s="296">
        <f t="shared" si="22"/>
        <v>11</v>
      </c>
      <c r="N75" s="297">
        <f t="shared" si="22"/>
        <v>0</v>
      </c>
      <c r="O75" s="298">
        <f t="shared" si="22"/>
        <v>3586</v>
      </c>
      <c r="P75" s="80">
        <f>SUM(K75:N75)</f>
        <v>226</v>
      </c>
      <c r="Q75" s="299">
        <f>P75*100/O75</f>
        <v>6.3022866703848299</v>
      </c>
    </row>
    <row r="76" spans="1:17" s="4" customFormat="1" ht="21.95" customHeight="1">
      <c r="A76" s="86" t="s">
        <v>65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P76" s="121"/>
      <c r="Q76" s="34"/>
    </row>
    <row r="77" spans="1:17" s="3" customFormat="1" ht="21.95" customHeight="1">
      <c r="A77" s="86" t="s">
        <v>54</v>
      </c>
      <c r="B77" s="4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4"/>
      <c r="P77" s="121"/>
      <c r="Q77" s="34"/>
    </row>
    <row r="78" spans="1:17" s="3" customFormat="1" ht="21.95" customHeight="1">
      <c r="A78" s="86" t="s">
        <v>55</v>
      </c>
      <c r="B78" s="4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4"/>
      <c r="P78" s="121"/>
      <c r="Q78" s="34"/>
    </row>
    <row r="79" spans="1:17" s="3" customFormat="1" ht="21.95" customHeight="1">
      <c r="A79" s="87" t="s">
        <v>57</v>
      </c>
      <c r="B79" s="7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7"/>
      <c r="P79" s="121"/>
      <c r="Q79" s="34"/>
    </row>
    <row r="80" spans="1:17" s="3" customFormat="1" ht="21.95" customHeight="1">
      <c r="A80" s="87" t="s">
        <v>56</v>
      </c>
      <c r="B80" s="7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7"/>
      <c r="P80" s="121"/>
      <c r="Q80" s="34"/>
    </row>
    <row r="81" spans="1:17" s="3" customFormat="1" ht="21.95" customHeight="1">
      <c r="A81" s="88" t="s">
        <v>24</v>
      </c>
      <c r="B81" s="5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5"/>
      <c r="P81" s="122"/>
      <c r="Q81" s="35"/>
    </row>
    <row r="82" spans="1:17" ht="21.95" customHeight="1"/>
  </sheetData>
  <mergeCells count="4">
    <mergeCell ref="A4:A7"/>
    <mergeCell ref="B4:B7"/>
    <mergeCell ref="C4:O6"/>
    <mergeCell ref="P4:Q6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70" orientation="portrait" r:id="rId1"/>
  <headerFooter>
    <oddFooter>&amp;L&amp;"TH SarabunPSK,Regular"&amp;8&amp;K00+000&amp;Z&amp;F&amp;R&amp;"TH SarabunPSK,Regular"&amp;16&amp;K00+000&amp;P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80"/>
  <sheetViews>
    <sheetView view="pageBreakPreview" zoomScaleNormal="100" zoomScaleSheetLayoutView="100" workbookViewId="0">
      <selection activeCell="L72" sqref="L72"/>
    </sheetView>
  </sheetViews>
  <sheetFormatPr defaultColWidth="9.140625" defaultRowHeight="24"/>
  <cols>
    <col min="1" max="1" width="37.85546875" style="8" customWidth="1"/>
    <col min="2" max="2" width="9.85546875" style="8" customWidth="1"/>
    <col min="3" max="4" width="7.7109375" style="8" customWidth="1"/>
    <col min="5" max="5" width="8.42578125" style="8" customWidth="1"/>
    <col min="6" max="8" width="7.7109375" style="8" customWidth="1"/>
    <col min="9" max="14" width="6.28515625" style="8" customWidth="1"/>
    <col min="15" max="15" width="10.5703125" style="8" customWidth="1"/>
    <col min="16" max="16" width="8.140625" style="8" customWidth="1"/>
    <col min="17" max="17" width="9.7109375" style="36" customWidth="1"/>
    <col min="18" max="19" width="8.140625" style="630" customWidth="1"/>
    <col min="20" max="20" width="24.140625" style="629" customWidth="1"/>
    <col min="21" max="21" width="24.140625" style="630" customWidth="1"/>
    <col min="22" max="22" width="26.42578125" style="629" customWidth="1"/>
    <col min="23" max="23" width="4" style="8" customWidth="1"/>
    <col min="24" max="16384" width="9.140625" style="6"/>
  </cols>
  <sheetData>
    <row r="1" spans="1:23" s="9" customFormat="1" ht="25.5" customHeight="1">
      <c r="A1" s="1" t="s">
        <v>104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2"/>
      <c r="R1" s="323"/>
      <c r="S1" s="323"/>
      <c r="T1" s="324"/>
      <c r="U1" s="323"/>
      <c r="V1" s="324"/>
      <c r="W1" s="1"/>
    </row>
    <row r="2" spans="1:23" s="9" customFormat="1" ht="25.5" customHeight="1">
      <c r="A2" s="1" t="s">
        <v>105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2"/>
      <c r="R2" s="323"/>
      <c r="S2" s="323"/>
      <c r="T2" s="324"/>
      <c r="U2" s="323"/>
      <c r="V2" s="324"/>
      <c r="W2" s="1"/>
    </row>
    <row r="3" spans="1:23" s="9" customFormat="1" ht="25.5" customHeight="1" thickBot="1">
      <c r="A3" s="325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/>
      <c r="R3" s="323"/>
      <c r="S3" s="323"/>
      <c r="T3" s="324"/>
      <c r="U3" s="323"/>
      <c r="V3" s="324"/>
      <c r="W3" s="1"/>
    </row>
    <row r="4" spans="1:23" ht="25.5" customHeight="1">
      <c r="A4" s="818" t="s">
        <v>0</v>
      </c>
      <c r="B4" s="821" t="s">
        <v>26</v>
      </c>
      <c r="C4" s="824" t="s">
        <v>36</v>
      </c>
      <c r="D4" s="825"/>
      <c r="E4" s="825"/>
      <c r="F4" s="825"/>
      <c r="G4" s="825"/>
      <c r="H4" s="825"/>
      <c r="I4" s="825"/>
      <c r="J4" s="826"/>
      <c r="K4" s="826"/>
      <c r="L4" s="826"/>
      <c r="M4" s="826"/>
      <c r="N4" s="826"/>
      <c r="O4" s="827"/>
      <c r="P4" s="802" t="s">
        <v>106</v>
      </c>
      <c r="Q4" s="803"/>
      <c r="R4" s="802" t="s">
        <v>107</v>
      </c>
      <c r="S4" s="831"/>
      <c r="T4" s="831"/>
      <c r="U4" s="831"/>
      <c r="V4" s="803"/>
      <c r="W4" s="326"/>
    </row>
    <row r="5" spans="1:23" ht="23.25" customHeight="1">
      <c r="A5" s="819"/>
      <c r="B5" s="822"/>
      <c r="C5" s="828"/>
      <c r="D5" s="829"/>
      <c r="E5" s="829"/>
      <c r="F5" s="829"/>
      <c r="G5" s="829"/>
      <c r="H5" s="829"/>
      <c r="I5" s="829"/>
      <c r="J5" s="830"/>
      <c r="K5" s="830"/>
      <c r="L5" s="830"/>
      <c r="M5" s="830"/>
      <c r="N5" s="830"/>
      <c r="O5" s="805"/>
      <c r="P5" s="804"/>
      <c r="Q5" s="805"/>
      <c r="R5" s="804"/>
      <c r="S5" s="832"/>
      <c r="T5" s="832"/>
      <c r="U5" s="832"/>
      <c r="V5" s="805"/>
      <c r="W5" s="326"/>
    </row>
    <row r="6" spans="1:23" ht="5.25" customHeight="1">
      <c r="A6" s="819"/>
      <c r="B6" s="822"/>
      <c r="C6" s="828"/>
      <c r="D6" s="829"/>
      <c r="E6" s="829"/>
      <c r="F6" s="829"/>
      <c r="G6" s="829"/>
      <c r="H6" s="829"/>
      <c r="I6" s="829"/>
      <c r="J6" s="830"/>
      <c r="K6" s="830"/>
      <c r="L6" s="830"/>
      <c r="M6" s="830"/>
      <c r="N6" s="830"/>
      <c r="O6" s="805"/>
      <c r="P6" s="804"/>
      <c r="Q6" s="805"/>
      <c r="R6" s="804"/>
      <c r="S6" s="832"/>
      <c r="T6" s="832"/>
      <c r="U6" s="832"/>
      <c r="V6" s="805"/>
      <c r="W6" s="326"/>
    </row>
    <row r="7" spans="1:23" ht="48.75" thickBot="1">
      <c r="A7" s="820"/>
      <c r="B7" s="823"/>
      <c r="C7" s="327" t="s">
        <v>51</v>
      </c>
      <c r="D7" s="328" t="s">
        <v>52</v>
      </c>
      <c r="E7" s="329" t="s">
        <v>53</v>
      </c>
      <c r="F7" s="330" t="s">
        <v>41</v>
      </c>
      <c r="G7" s="330" t="s">
        <v>42</v>
      </c>
      <c r="H7" s="330" t="s">
        <v>40</v>
      </c>
      <c r="I7" s="329" t="s">
        <v>27</v>
      </c>
      <c r="J7" s="329" t="s">
        <v>28</v>
      </c>
      <c r="K7" s="329" t="s">
        <v>29</v>
      </c>
      <c r="L7" s="329" t="s">
        <v>30</v>
      </c>
      <c r="M7" s="329" t="s">
        <v>31</v>
      </c>
      <c r="N7" s="331" t="s">
        <v>32</v>
      </c>
      <c r="O7" s="332" t="s">
        <v>33</v>
      </c>
      <c r="P7" s="333" t="s">
        <v>37</v>
      </c>
      <c r="Q7" s="334" t="s">
        <v>38</v>
      </c>
      <c r="R7" s="335" t="s">
        <v>108</v>
      </c>
      <c r="S7" s="336" t="s">
        <v>109</v>
      </c>
      <c r="T7" s="337" t="s">
        <v>110</v>
      </c>
      <c r="U7" s="336" t="s">
        <v>111</v>
      </c>
      <c r="V7" s="338" t="s">
        <v>112</v>
      </c>
      <c r="W7" s="326"/>
    </row>
    <row r="8" spans="1:23" s="2" customFormat="1" ht="17.100000000000001" customHeight="1">
      <c r="A8" s="339" t="s">
        <v>1</v>
      </c>
      <c r="B8" s="340"/>
      <c r="C8" s="341"/>
      <c r="D8" s="342"/>
      <c r="E8" s="343"/>
      <c r="F8" s="343"/>
      <c r="G8" s="343"/>
      <c r="H8" s="343"/>
      <c r="I8" s="343"/>
      <c r="J8" s="343"/>
      <c r="K8" s="343"/>
      <c r="L8" s="343"/>
      <c r="M8" s="343"/>
      <c r="N8" s="344"/>
      <c r="O8" s="345"/>
      <c r="P8" s="346"/>
      <c r="Q8" s="347"/>
      <c r="R8" s="348"/>
      <c r="S8" s="349"/>
      <c r="T8" s="350"/>
      <c r="U8" s="349"/>
      <c r="V8" s="351"/>
      <c r="W8" s="352"/>
    </row>
    <row r="9" spans="1:23" s="2" customFormat="1" ht="17.100000000000001" customHeight="1">
      <c r="A9" s="353" t="s">
        <v>113</v>
      </c>
      <c r="B9" s="354">
        <v>13</v>
      </c>
      <c r="C9" s="355"/>
      <c r="D9" s="356"/>
      <c r="E9" s="357"/>
      <c r="F9" s="358"/>
      <c r="G9" s="358"/>
      <c r="H9" s="358"/>
      <c r="I9" s="356">
        <v>2</v>
      </c>
      <c r="J9" s="356">
        <v>9</v>
      </c>
      <c r="K9" s="356">
        <v>2</v>
      </c>
      <c r="L9" s="358"/>
      <c r="M9" s="358"/>
      <c r="N9" s="359"/>
      <c r="O9" s="41">
        <f>SUM(C9:N9)</f>
        <v>13</v>
      </c>
      <c r="P9" s="360">
        <f>SUM(K9:N9)</f>
        <v>2</v>
      </c>
      <c r="Q9" s="37">
        <f t="shared" ref="Q9:Q15" si="0">P9*100/O9</f>
        <v>15.384615384615385</v>
      </c>
      <c r="R9" s="360"/>
      <c r="S9" s="361"/>
      <c r="T9" s="362"/>
      <c r="U9" s="361"/>
      <c r="V9" s="363"/>
      <c r="W9" s="352"/>
    </row>
    <row r="10" spans="1:23" s="2" customFormat="1" ht="17.100000000000001" customHeight="1">
      <c r="A10" s="364" t="s">
        <v>114</v>
      </c>
      <c r="B10" s="354">
        <v>1</v>
      </c>
      <c r="C10" s="365"/>
      <c r="D10" s="366"/>
      <c r="E10" s="366"/>
      <c r="F10" s="358"/>
      <c r="G10" s="358"/>
      <c r="H10" s="358"/>
      <c r="I10" s="358"/>
      <c r="J10" s="358"/>
      <c r="K10" s="358"/>
      <c r="L10" s="358"/>
      <c r="M10" s="356">
        <v>1</v>
      </c>
      <c r="N10" s="367"/>
      <c r="O10" s="41">
        <f t="shared" ref="O10:O23" si="1">SUM(C10:N10)</f>
        <v>1</v>
      </c>
      <c r="P10" s="360">
        <f t="shared" ref="P10:P15" si="2">SUM(K10:N10)</f>
        <v>1</v>
      </c>
      <c r="Q10" s="37">
        <f t="shared" si="0"/>
        <v>100</v>
      </c>
      <c r="R10" s="360"/>
      <c r="S10" s="361"/>
      <c r="T10" s="362"/>
      <c r="U10" s="361"/>
      <c r="V10" s="363"/>
      <c r="W10" s="368"/>
    </row>
    <row r="11" spans="1:23" s="2" customFormat="1" ht="17.100000000000001" customHeight="1">
      <c r="A11" s="364" t="s">
        <v>115</v>
      </c>
      <c r="B11" s="354">
        <v>4</v>
      </c>
      <c r="C11" s="365"/>
      <c r="D11" s="366"/>
      <c r="E11" s="366"/>
      <c r="F11" s="358"/>
      <c r="G11" s="358"/>
      <c r="H11" s="358"/>
      <c r="I11" s="356">
        <v>1</v>
      </c>
      <c r="J11" s="356">
        <v>1</v>
      </c>
      <c r="K11" s="356">
        <v>1</v>
      </c>
      <c r="L11" s="358"/>
      <c r="M11" s="356">
        <v>1</v>
      </c>
      <c r="N11" s="367"/>
      <c r="O11" s="41">
        <f t="shared" si="1"/>
        <v>4</v>
      </c>
      <c r="P11" s="360">
        <f t="shared" si="2"/>
        <v>2</v>
      </c>
      <c r="Q11" s="37">
        <f t="shared" si="0"/>
        <v>50</v>
      </c>
      <c r="R11" s="360"/>
      <c r="S11" s="361"/>
      <c r="T11" s="362"/>
      <c r="U11" s="361"/>
      <c r="V11" s="363"/>
      <c r="W11" s="368"/>
    </row>
    <row r="12" spans="1:23" s="2" customFormat="1" ht="17.100000000000001" customHeight="1">
      <c r="A12" s="369" t="s">
        <v>116</v>
      </c>
      <c r="B12" s="354">
        <v>11</v>
      </c>
      <c r="C12" s="365"/>
      <c r="D12" s="366"/>
      <c r="E12" s="366"/>
      <c r="F12" s="358"/>
      <c r="G12" s="358"/>
      <c r="H12" s="358"/>
      <c r="I12" s="356">
        <v>3</v>
      </c>
      <c r="J12" s="356">
        <v>5</v>
      </c>
      <c r="K12" s="356">
        <v>2</v>
      </c>
      <c r="L12" s="356">
        <v>1</v>
      </c>
      <c r="M12" s="358"/>
      <c r="N12" s="367"/>
      <c r="O12" s="41">
        <f t="shared" si="1"/>
        <v>11</v>
      </c>
      <c r="P12" s="360">
        <f t="shared" si="2"/>
        <v>3</v>
      </c>
      <c r="Q12" s="37">
        <f t="shared" si="0"/>
        <v>27.272727272727273</v>
      </c>
      <c r="R12" s="360">
        <v>2</v>
      </c>
      <c r="S12" s="361"/>
      <c r="T12" s="362"/>
      <c r="U12" s="361"/>
      <c r="V12" s="363"/>
      <c r="W12" s="368"/>
    </row>
    <row r="13" spans="1:23" s="2" customFormat="1" ht="17.100000000000001" customHeight="1">
      <c r="A13" s="369" t="s">
        <v>117</v>
      </c>
      <c r="B13" s="354">
        <v>15</v>
      </c>
      <c r="C13" s="365"/>
      <c r="D13" s="366"/>
      <c r="E13" s="366"/>
      <c r="F13" s="358"/>
      <c r="G13" s="358"/>
      <c r="H13" s="358"/>
      <c r="I13" s="356">
        <v>4</v>
      </c>
      <c r="J13" s="356">
        <v>8</v>
      </c>
      <c r="K13" s="356">
        <v>1</v>
      </c>
      <c r="L13" s="356">
        <v>1</v>
      </c>
      <c r="M13" s="356">
        <v>1</v>
      </c>
      <c r="N13" s="367"/>
      <c r="O13" s="41">
        <f t="shared" si="1"/>
        <v>15</v>
      </c>
      <c r="P13" s="360">
        <f t="shared" si="2"/>
        <v>3</v>
      </c>
      <c r="Q13" s="37">
        <f t="shared" si="0"/>
        <v>20</v>
      </c>
      <c r="R13" s="360">
        <v>1</v>
      </c>
      <c r="S13" s="361"/>
      <c r="T13" s="362"/>
      <c r="U13" s="361"/>
      <c r="V13" s="363"/>
      <c r="W13" s="368"/>
    </row>
    <row r="14" spans="1:23" s="2" customFormat="1" ht="17.100000000000001" customHeight="1">
      <c r="A14" s="369" t="s">
        <v>63</v>
      </c>
      <c r="B14" s="370">
        <v>57</v>
      </c>
      <c r="C14" s="371">
        <v>1</v>
      </c>
      <c r="D14" s="372"/>
      <c r="E14" s="373"/>
      <c r="F14" s="374">
        <v>1</v>
      </c>
      <c r="G14" s="374">
        <v>3</v>
      </c>
      <c r="H14" s="374">
        <v>13</v>
      </c>
      <c r="I14" s="374">
        <v>34</v>
      </c>
      <c r="J14" s="374">
        <v>3</v>
      </c>
      <c r="K14" s="374">
        <v>2</v>
      </c>
      <c r="L14" s="375"/>
      <c r="M14" s="375"/>
      <c r="N14" s="376"/>
      <c r="O14" s="39">
        <f t="shared" si="1"/>
        <v>57</v>
      </c>
      <c r="P14" s="377">
        <f t="shared" si="2"/>
        <v>2</v>
      </c>
      <c r="Q14" s="40">
        <f t="shared" si="0"/>
        <v>3.5087719298245612</v>
      </c>
      <c r="R14" s="377">
        <v>1</v>
      </c>
      <c r="S14" s="378"/>
      <c r="T14" s="379">
        <v>4</v>
      </c>
      <c r="U14" s="378">
        <v>3</v>
      </c>
      <c r="V14" s="380">
        <v>3</v>
      </c>
      <c r="W14" s="368"/>
    </row>
    <row r="15" spans="1:23" s="2" customFormat="1" ht="17.100000000000001" customHeight="1" thickBot="1">
      <c r="A15" s="381" t="s">
        <v>2</v>
      </c>
      <c r="B15" s="382">
        <f>SUM(B9:B14)</f>
        <v>101</v>
      </c>
      <c r="C15" s="382">
        <f>SUM(C9:C14)</f>
        <v>1</v>
      </c>
      <c r="D15" s="383"/>
      <c r="E15" s="383"/>
      <c r="F15" s="383">
        <f t="shared" ref="F15:M15" si="3">SUM(F9:F14)</f>
        <v>1</v>
      </c>
      <c r="G15" s="383">
        <f t="shared" si="3"/>
        <v>3</v>
      </c>
      <c r="H15" s="383">
        <f t="shared" si="3"/>
        <v>13</v>
      </c>
      <c r="I15" s="383">
        <f t="shared" si="3"/>
        <v>44</v>
      </c>
      <c r="J15" s="383">
        <f t="shared" si="3"/>
        <v>26</v>
      </c>
      <c r="K15" s="383">
        <f t="shared" si="3"/>
        <v>8</v>
      </c>
      <c r="L15" s="383">
        <f t="shared" si="3"/>
        <v>2</v>
      </c>
      <c r="M15" s="383">
        <f t="shared" si="3"/>
        <v>3</v>
      </c>
      <c r="N15" s="384"/>
      <c r="O15" s="10">
        <f>SUM(O9:O14)</f>
        <v>101</v>
      </c>
      <c r="P15" s="385">
        <f t="shared" si="2"/>
        <v>13</v>
      </c>
      <c r="Q15" s="23">
        <f t="shared" si="0"/>
        <v>12.871287128712872</v>
      </c>
      <c r="R15" s="385">
        <f>SUM(R9:R14)</f>
        <v>4</v>
      </c>
      <c r="S15" s="386">
        <f t="shared" ref="S15:V15" si="4">SUM(S9:S14)</f>
        <v>0</v>
      </c>
      <c r="T15" s="386">
        <f t="shared" si="4"/>
        <v>4</v>
      </c>
      <c r="U15" s="386">
        <f t="shared" si="4"/>
        <v>3</v>
      </c>
      <c r="V15" s="387">
        <f t="shared" si="4"/>
        <v>3</v>
      </c>
      <c r="W15" s="388"/>
    </row>
    <row r="16" spans="1:23" s="2" customFormat="1" ht="17.100000000000001" customHeight="1">
      <c r="A16" s="389" t="s">
        <v>3</v>
      </c>
      <c r="B16" s="390"/>
      <c r="C16" s="390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2"/>
      <c r="O16" s="11"/>
      <c r="P16" s="393"/>
      <c r="Q16" s="24"/>
      <c r="R16" s="393"/>
      <c r="S16" s="394"/>
      <c r="T16" s="395"/>
      <c r="U16" s="394"/>
      <c r="V16" s="396"/>
      <c r="W16" s="388"/>
    </row>
    <row r="17" spans="1:23" s="2" customFormat="1" ht="17.100000000000001" customHeight="1">
      <c r="A17" s="397" t="s">
        <v>23</v>
      </c>
      <c r="B17" s="398">
        <v>64</v>
      </c>
      <c r="C17" s="399"/>
      <c r="D17" s="400"/>
      <c r="E17" s="401"/>
      <c r="F17" s="402">
        <v>1</v>
      </c>
      <c r="G17" s="402">
        <v>5</v>
      </c>
      <c r="H17" s="402">
        <v>10</v>
      </c>
      <c r="I17" s="402">
        <v>40</v>
      </c>
      <c r="J17" s="402">
        <v>7</v>
      </c>
      <c r="K17" s="402">
        <v>1</v>
      </c>
      <c r="L17" s="401"/>
      <c r="M17" s="401"/>
      <c r="N17" s="403"/>
      <c r="O17" s="320">
        <f t="shared" si="1"/>
        <v>64</v>
      </c>
      <c r="P17" s="404">
        <f>SUM(K17:N17)</f>
        <v>1</v>
      </c>
      <c r="Q17" s="42">
        <f t="shared" ref="Q17:Q25" si="5">P17*100/O17</f>
        <v>1.5625</v>
      </c>
      <c r="R17" s="405">
        <v>17</v>
      </c>
      <c r="S17" s="406"/>
      <c r="T17" s="407">
        <v>13</v>
      </c>
      <c r="U17" s="406"/>
      <c r="V17" s="408">
        <v>2</v>
      </c>
      <c r="W17" s="368"/>
    </row>
    <row r="18" spans="1:23" s="2" customFormat="1" ht="17.100000000000001" customHeight="1">
      <c r="A18" s="409" t="s">
        <v>44</v>
      </c>
      <c r="B18" s="354">
        <v>60</v>
      </c>
      <c r="C18" s="365"/>
      <c r="D18" s="366"/>
      <c r="E18" s="410"/>
      <c r="F18" s="410"/>
      <c r="G18" s="410"/>
      <c r="H18" s="411">
        <v>3</v>
      </c>
      <c r="I18" s="411">
        <v>31</v>
      </c>
      <c r="J18" s="411">
        <v>21</v>
      </c>
      <c r="K18" s="411">
        <v>4</v>
      </c>
      <c r="L18" s="411">
        <v>1</v>
      </c>
      <c r="M18" s="410"/>
      <c r="N18" s="412"/>
      <c r="O18" s="41">
        <f t="shared" si="1"/>
        <v>60</v>
      </c>
      <c r="P18" s="413">
        <f t="shared" ref="P18:P25" si="6">SUM(K18:N18)</f>
        <v>5</v>
      </c>
      <c r="Q18" s="45">
        <f t="shared" si="5"/>
        <v>8.3333333333333339</v>
      </c>
      <c r="R18" s="414"/>
      <c r="S18" s="415"/>
      <c r="T18" s="416">
        <v>1</v>
      </c>
      <c r="U18" s="415"/>
      <c r="V18" s="417"/>
      <c r="W18" s="368"/>
    </row>
    <row r="19" spans="1:23" s="2" customFormat="1" ht="17.100000000000001" customHeight="1">
      <c r="A19" s="409" t="s">
        <v>43</v>
      </c>
      <c r="B19" s="354">
        <v>80</v>
      </c>
      <c r="C19" s="365"/>
      <c r="D19" s="366"/>
      <c r="E19" s="410"/>
      <c r="F19" s="410"/>
      <c r="G19" s="411">
        <v>5</v>
      </c>
      <c r="H19" s="411">
        <v>5</v>
      </c>
      <c r="I19" s="411">
        <v>45</v>
      </c>
      <c r="J19" s="411">
        <v>18</v>
      </c>
      <c r="K19" s="411">
        <v>5</v>
      </c>
      <c r="L19" s="411">
        <v>1</v>
      </c>
      <c r="M19" s="411">
        <v>1</v>
      </c>
      <c r="N19" s="412"/>
      <c r="O19" s="41">
        <f t="shared" si="1"/>
        <v>80</v>
      </c>
      <c r="P19" s="413">
        <f t="shared" si="6"/>
        <v>7</v>
      </c>
      <c r="Q19" s="45">
        <f t="shared" si="5"/>
        <v>8.75</v>
      </c>
      <c r="R19" s="418">
        <v>1</v>
      </c>
      <c r="S19" s="415"/>
      <c r="T19" s="416">
        <v>2</v>
      </c>
      <c r="U19" s="415"/>
      <c r="V19" s="417"/>
      <c r="W19" s="368"/>
    </row>
    <row r="20" spans="1:23" s="2" customFormat="1" ht="17.100000000000001" customHeight="1">
      <c r="A20" s="409" t="s">
        <v>45</v>
      </c>
      <c r="B20" s="354">
        <v>58</v>
      </c>
      <c r="C20" s="365"/>
      <c r="D20" s="366"/>
      <c r="E20" s="410"/>
      <c r="F20" s="410"/>
      <c r="G20" s="411">
        <v>3</v>
      </c>
      <c r="H20" s="411">
        <v>3</v>
      </c>
      <c r="I20" s="411">
        <v>33</v>
      </c>
      <c r="J20" s="411">
        <v>16</v>
      </c>
      <c r="K20" s="411">
        <v>3</v>
      </c>
      <c r="L20" s="410"/>
      <c r="M20" s="410"/>
      <c r="N20" s="412"/>
      <c r="O20" s="41">
        <f t="shared" si="1"/>
        <v>58</v>
      </c>
      <c r="P20" s="413">
        <f t="shared" si="6"/>
        <v>3</v>
      </c>
      <c r="Q20" s="45">
        <f t="shared" si="5"/>
        <v>5.1724137931034484</v>
      </c>
      <c r="R20" s="413"/>
      <c r="S20" s="419"/>
      <c r="T20" s="420"/>
      <c r="U20" s="419"/>
      <c r="V20" s="421"/>
      <c r="W20" s="368"/>
    </row>
    <row r="21" spans="1:23" s="2" customFormat="1" ht="17.100000000000001" customHeight="1">
      <c r="A21" s="409" t="s">
        <v>46</v>
      </c>
      <c r="B21" s="354">
        <v>9</v>
      </c>
      <c r="C21" s="365"/>
      <c r="D21" s="366"/>
      <c r="E21" s="410"/>
      <c r="F21" s="411">
        <v>1</v>
      </c>
      <c r="G21" s="411">
        <v>1</v>
      </c>
      <c r="H21" s="411">
        <v>1</v>
      </c>
      <c r="I21" s="411">
        <v>4</v>
      </c>
      <c r="J21" s="411">
        <v>1</v>
      </c>
      <c r="K21" s="411">
        <v>1</v>
      </c>
      <c r="L21" s="410"/>
      <c r="M21" s="410"/>
      <c r="N21" s="412"/>
      <c r="O21" s="41">
        <f t="shared" si="1"/>
        <v>9</v>
      </c>
      <c r="P21" s="413">
        <f t="shared" si="6"/>
        <v>1</v>
      </c>
      <c r="Q21" s="45">
        <f t="shared" si="5"/>
        <v>11.111111111111111</v>
      </c>
      <c r="R21" s="413">
        <v>1</v>
      </c>
      <c r="S21" s="419"/>
      <c r="T21" s="420">
        <v>1</v>
      </c>
      <c r="U21" s="419"/>
      <c r="V21" s="421"/>
      <c r="W21" s="368"/>
    </row>
    <row r="22" spans="1:23" s="2" customFormat="1" ht="17.100000000000001" customHeight="1">
      <c r="A22" s="422" t="s">
        <v>21</v>
      </c>
      <c r="B22" s="423">
        <f>SUM(B17:B21)</f>
        <v>271</v>
      </c>
      <c r="C22" s="423"/>
      <c r="D22" s="424"/>
      <c r="E22" s="424"/>
      <c r="F22" s="424">
        <f>SUM(F17:F21)</f>
        <v>2</v>
      </c>
      <c r="G22" s="424">
        <f t="shared" ref="G22:M22" si="7">SUM(G17:G21)</f>
        <v>14</v>
      </c>
      <c r="H22" s="424">
        <f t="shared" si="7"/>
        <v>22</v>
      </c>
      <c r="I22" s="424">
        <f t="shared" si="7"/>
        <v>153</v>
      </c>
      <c r="J22" s="424">
        <f t="shared" si="7"/>
        <v>63</v>
      </c>
      <c r="K22" s="424">
        <f t="shared" si="7"/>
        <v>14</v>
      </c>
      <c r="L22" s="424">
        <f t="shared" si="7"/>
        <v>2</v>
      </c>
      <c r="M22" s="424">
        <f t="shared" si="7"/>
        <v>1</v>
      </c>
      <c r="N22" s="425"/>
      <c r="O22" s="46">
        <f t="shared" si="1"/>
        <v>271</v>
      </c>
      <c r="P22" s="426">
        <f t="shared" si="6"/>
        <v>17</v>
      </c>
      <c r="Q22" s="47">
        <f t="shared" si="5"/>
        <v>6.2730627306273066</v>
      </c>
      <c r="R22" s="426">
        <f>SUM(R17:R21)</f>
        <v>19</v>
      </c>
      <c r="S22" s="427">
        <f t="shared" ref="S22:V22" si="8">SUM(S17:S21)</f>
        <v>0</v>
      </c>
      <c r="T22" s="427">
        <f t="shared" si="8"/>
        <v>17</v>
      </c>
      <c r="U22" s="427">
        <f t="shared" si="8"/>
        <v>0</v>
      </c>
      <c r="V22" s="428">
        <f t="shared" si="8"/>
        <v>2</v>
      </c>
      <c r="W22" s="388"/>
    </row>
    <row r="23" spans="1:23" s="2" customFormat="1" ht="17.100000000000001" customHeight="1">
      <c r="A23" s="429" t="s">
        <v>47</v>
      </c>
      <c r="B23" s="430">
        <v>218</v>
      </c>
      <c r="C23" s="430"/>
      <c r="D23" s="431"/>
      <c r="E23" s="411">
        <v>1</v>
      </c>
      <c r="F23" s="411">
        <v>1</v>
      </c>
      <c r="G23" s="411">
        <v>21</v>
      </c>
      <c r="H23" s="411">
        <v>27</v>
      </c>
      <c r="I23" s="411">
        <v>120</v>
      </c>
      <c r="J23" s="411">
        <v>39</v>
      </c>
      <c r="K23" s="411">
        <v>9</v>
      </c>
      <c r="L23" s="410"/>
      <c r="M23" s="410"/>
      <c r="N23" s="412"/>
      <c r="O23" s="41">
        <f t="shared" si="1"/>
        <v>218</v>
      </c>
      <c r="P23" s="413">
        <f t="shared" si="6"/>
        <v>9</v>
      </c>
      <c r="Q23" s="45">
        <f t="shared" si="5"/>
        <v>4.1284403669724767</v>
      </c>
      <c r="R23" s="418">
        <v>14</v>
      </c>
      <c r="S23" s="415"/>
      <c r="T23" s="416">
        <v>4</v>
      </c>
      <c r="U23" s="416">
        <v>1</v>
      </c>
      <c r="V23" s="432">
        <v>4</v>
      </c>
      <c r="W23" s="368"/>
    </row>
    <row r="24" spans="1:23" s="2" customFormat="1" ht="17.100000000000001" customHeight="1">
      <c r="A24" s="433" t="s">
        <v>22</v>
      </c>
      <c r="B24" s="434">
        <f>SUM(B23)</f>
        <v>218</v>
      </c>
      <c r="C24" s="434"/>
      <c r="D24" s="435"/>
      <c r="E24" s="435">
        <f>SUM(E23)</f>
        <v>1</v>
      </c>
      <c r="F24" s="435">
        <f t="shared" ref="F24:K24" si="9">SUM(F23)</f>
        <v>1</v>
      </c>
      <c r="G24" s="435">
        <f t="shared" si="9"/>
        <v>21</v>
      </c>
      <c r="H24" s="435">
        <f t="shared" si="9"/>
        <v>27</v>
      </c>
      <c r="I24" s="435">
        <f t="shared" si="9"/>
        <v>120</v>
      </c>
      <c r="J24" s="435">
        <f t="shared" si="9"/>
        <v>39</v>
      </c>
      <c r="K24" s="435">
        <f t="shared" si="9"/>
        <v>9</v>
      </c>
      <c r="L24" s="435"/>
      <c r="M24" s="435"/>
      <c r="N24" s="436"/>
      <c r="O24" s="43">
        <f>SUM(O23)</f>
        <v>218</v>
      </c>
      <c r="P24" s="437">
        <f t="shared" si="6"/>
        <v>9</v>
      </c>
      <c r="Q24" s="44">
        <f t="shared" si="5"/>
        <v>4.1284403669724767</v>
      </c>
      <c r="R24" s="438">
        <f>SUM(R23)</f>
        <v>14</v>
      </c>
      <c r="S24" s="439">
        <f t="shared" ref="S24:V24" si="10">SUM(S23)</f>
        <v>0</v>
      </c>
      <c r="T24" s="439">
        <f t="shared" si="10"/>
        <v>4</v>
      </c>
      <c r="U24" s="439">
        <f t="shared" si="10"/>
        <v>1</v>
      </c>
      <c r="V24" s="440">
        <f t="shared" si="10"/>
        <v>4</v>
      </c>
      <c r="W24" s="388"/>
    </row>
    <row r="25" spans="1:23" s="2" customFormat="1" ht="17.100000000000001" customHeight="1" thickBot="1">
      <c r="A25" s="441" t="s">
        <v>4</v>
      </c>
      <c r="B25" s="442">
        <f>SUM(B24,B22)</f>
        <v>489</v>
      </c>
      <c r="C25" s="442"/>
      <c r="D25" s="443"/>
      <c r="E25" s="443">
        <f t="shared" ref="E25:M25" si="11">SUM(E24,E22)</f>
        <v>1</v>
      </c>
      <c r="F25" s="443">
        <f t="shared" si="11"/>
        <v>3</v>
      </c>
      <c r="G25" s="443">
        <f t="shared" si="11"/>
        <v>35</v>
      </c>
      <c r="H25" s="443">
        <f t="shared" si="11"/>
        <v>49</v>
      </c>
      <c r="I25" s="443">
        <f t="shared" si="11"/>
        <v>273</v>
      </c>
      <c r="J25" s="443">
        <f t="shared" si="11"/>
        <v>102</v>
      </c>
      <c r="K25" s="443">
        <f t="shared" si="11"/>
        <v>23</v>
      </c>
      <c r="L25" s="443">
        <f t="shared" si="11"/>
        <v>2</v>
      </c>
      <c r="M25" s="443">
        <f t="shared" si="11"/>
        <v>1</v>
      </c>
      <c r="N25" s="444"/>
      <c r="O25" s="12">
        <f>SUM(O24,O22)</f>
        <v>489</v>
      </c>
      <c r="P25" s="445">
        <f t="shared" si="6"/>
        <v>26</v>
      </c>
      <c r="Q25" s="25">
        <f t="shared" si="5"/>
        <v>5.3169734151329244</v>
      </c>
      <c r="R25" s="446">
        <f>SUM(R24,R22)</f>
        <v>33</v>
      </c>
      <c r="S25" s="447">
        <f t="shared" ref="S25:V25" si="12">SUM(S24,S22)</f>
        <v>0</v>
      </c>
      <c r="T25" s="447">
        <f t="shared" si="12"/>
        <v>21</v>
      </c>
      <c r="U25" s="447">
        <f t="shared" si="12"/>
        <v>1</v>
      </c>
      <c r="V25" s="448">
        <f t="shared" si="12"/>
        <v>6</v>
      </c>
      <c r="W25" s="388"/>
    </row>
    <row r="26" spans="1:23" s="2" customFormat="1" ht="17.100000000000001" customHeight="1">
      <c r="A26" s="389" t="s">
        <v>5</v>
      </c>
      <c r="B26" s="390"/>
      <c r="C26" s="390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2"/>
      <c r="O26" s="11"/>
      <c r="P26" s="393"/>
      <c r="Q26" s="24"/>
      <c r="R26" s="393"/>
      <c r="S26" s="394"/>
      <c r="T26" s="395"/>
      <c r="U26" s="394"/>
      <c r="V26" s="396"/>
      <c r="W26" s="388"/>
    </row>
    <row r="27" spans="1:23" s="2" customFormat="1" ht="17.100000000000001" customHeight="1">
      <c r="A27" s="353" t="s">
        <v>6</v>
      </c>
      <c r="B27" s="449">
        <v>63</v>
      </c>
      <c r="C27" s="450"/>
      <c r="D27" s="451"/>
      <c r="E27" s="452"/>
      <c r="F27" s="452"/>
      <c r="G27" s="453">
        <v>7</v>
      </c>
      <c r="H27" s="453">
        <v>9</v>
      </c>
      <c r="I27" s="453">
        <v>43</v>
      </c>
      <c r="J27" s="453">
        <v>4</v>
      </c>
      <c r="K27" s="452"/>
      <c r="L27" s="452"/>
      <c r="M27" s="452"/>
      <c r="N27" s="454"/>
      <c r="O27" s="13">
        <f>SUM(C27:N27)</f>
        <v>63</v>
      </c>
      <c r="P27" s="455">
        <f>SUM(K27:N27)</f>
        <v>0</v>
      </c>
      <c r="Q27" s="26">
        <f>P27*100/O27</f>
        <v>0</v>
      </c>
      <c r="R27" s="456">
        <v>6</v>
      </c>
      <c r="S27" s="457"/>
      <c r="T27" s="458">
        <v>6</v>
      </c>
      <c r="U27" s="458">
        <v>1</v>
      </c>
      <c r="V27" s="459">
        <v>3</v>
      </c>
      <c r="W27" s="388"/>
    </row>
    <row r="28" spans="1:23" s="2" customFormat="1" ht="17.100000000000001" customHeight="1">
      <c r="A28" s="369" t="s">
        <v>7</v>
      </c>
      <c r="B28" s="460">
        <v>68</v>
      </c>
      <c r="C28" s="460">
        <v>1</v>
      </c>
      <c r="D28" s="461"/>
      <c r="E28" s="462"/>
      <c r="F28" s="463">
        <v>1</v>
      </c>
      <c r="G28" s="463">
        <v>2</v>
      </c>
      <c r="H28" s="463">
        <v>13</v>
      </c>
      <c r="I28" s="463">
        <v>38</v>
      </c>
      <c r="J28" s="463">
        <v>12</v>
      </c>
      <c r="K28" s="463">
        <v>1</v>
      </c>
      <c r="L28" s="462"/>
      <c r="M28" s="462"/>
      <c r="N28" s="464"/>
      <c r="O28" s="13">
        <f t="shared" ref="O28:O29" si="13">SUM(C28:N28)</f>
        <v>68</v>
      </c>
      <c r="P28" s="455">
        <f t="shared" ref="P28:P30" si="14">SUM(K28:N28)</f>
        <v>1</v>
      </c>
      <c r="Q28" s="26">
        <f>P28*100/O28</f>
        <v>1.4705882352941178</v>
      </c>
      <c r="R28" s="418">
        <v>8</v>
      </c>
      <c r="S28" s="415"/>
      <c r="T28" s="416">
        <v>4</v>
      </c>
      <c r="U28" s="416">
        <v>1</v>
      </c>
      <c r="V28" s="432">
        <v>1</v>
      </c>
      <c r="W28" s="388"/>
    </row>
    <row r="29" spans="1:23" s="2" customFormat="1" ht="17.100000000000001" customHeight="1">
      <c r="A29" s="353" t="s">
        <v>8</v>
      </c>
      <c r="B29" s="465">
        <v>83</v>
      </c>
      <c r="C29" s="466"/>
      <c r="D29" s="467"/>
      <c r="E29" s="468"/>
      <c r="F29" s="468"/>
      <c r="G29" s="469">
        <v>5</v>
      </c>
      <c r="H29" s="469">
        <v>9</v>
      </c>
      <c r="I29" s="469">
        <v>52</v>
      </c>
      <c r="J29" s="469">
        <v>16</v>
      </c>
      <c r="K29" s="469">
        <v>1</v>
      </c>
      <c r="L29" s="468"/>
      <c r="M29" s="468"/>
      <c r="N29" s="470"/>
      <c r="O29" s="13">
        <f t="shared" si="13"/>
        <v>83</v>
      </c>
      <c r="P29" s="471">
        <f t="shared" si="14"/>
        <v>1</v>
      </c>
      <c r="Q29" s="26">
        <f>P29*100/O29</f>
        <v>1.2048192771084338</v>
      </c>
      <c r="R29" s="472">
        <v>6</v>
      </c>
      <c r="S29" s="473"/>
      <c r="T29" s="474">
        <v>1</v>
      </c>
      <c r="U29" s="473"/>
      <c r="V29" s="475"/>
      <c r="W29" s="388"/>
    </row>
    <row r="30" spans="1:23" s="2" customFormat="1" ht="17.100000000000001" customHeight="1" thickBot="1">
      <c r="A30" s="476" t="s">
        <v>9</v>
      </c>
      <c r="B30" s="477">
        <f>SUM(B27:B29)</f>
        <v>214</v>
      </c>
      <c r="C30" s="477">
        <f>SUM(C27:C29)</f>
        <v>1</v>
      </c>
      <c r="D30" s="478"/>
      <c r="E30" s="478">
        <f t="shared" ref="E30:N30" si="15">SUM(E27:E29)</f>
        <v>0</v>
      </c>
      <c r="F30" s="478">
        <f t="shared" si="15"/>
        <v>1</v>
      </c>
      <c r="G30" s="478">
        <f t="shared" si="15"/>
        <v>14</v>
      </c>
      <c r="H30" s="478">
        <f t="shared" si="15"/>
        <v>31</v>
      </c>
      <c r="I30" s="478">
        <f t="shared" si="15"/>
        <v>133</v>
      </c>
      <c r="J30" s="478">
        <f t="shared" si="15"/>
        <v>32</v>
      </c>
      <c r="K30" s="478">
        <f t="shared" si="15"/>
        <v>2</v>
      </c>
      <c r="L30" s="478">
        <f t="shared" si="15"/>
        <v>0</v>
      </c>
      <c r="M30" s="478">
        <f t="shared" si="15"/>
        <v>0</v>
      </c>
      <c r="N30" s="479">
        <f t="shared" si="15"/>
        <v>0</v>
      </c>
      <c r="O30" s="14">
        <f>SUM(O27:O29)</f>
        <v>214</v>
      </c>
      <c r="P30" s="480">
        <f t="shared" si="14"/>
        <v>2</v>
      </c>
      <c r="Q30" s="27">
        <f>P30*100/O30</f>
        <v>0.93457943925233644</v>
      </c>
      <c r="R30" s="481">
        <f>SUM(R27:R29)</f>
        <v>20</v>
      </c>
      <c r="S30" s="482">
        <f t="shared" ref="S30:V30" si="16">SUM(S27:S29)</f>
        <v>0</v>
      </c>
      <c r="T30" s="482">
        <f t="shared" si="16"/>
        <v>11</v>
      </c>
      <c r="U30" s="482">
        <f t="shared" si="16"/>
        <v>2</v>
      </c>
      <c r="V30" s="483">
        <f t="shared" si="16"/>
        <v>4</v>
      </c>
      <c r="W30" s="484"/>
    </row>
    <row r="31" spans="1:23" s="2" customFormat="1" ht="17.100000000000001" customHeight="1">
      <c r="A31" s="389" t="s">
        <v>10</v>
      </c>
      <c r="B31" s="390"/>
      <c r="C31" s="390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2"/>
      <c r="O31" s="11"/>
      <c r="P31" s="393"/>
      <c r="Q31" s="24"/>
      <c r="R31" s="393"/>
      <c r="S31" s="394"/>
      <c r="T31" s="395"/>
      <c r="U31" s="394"/>
      <c r="V31" s="396"/>
      <c r="W31" s="388"/>
    </row>
    <row r="32" spans="1:23" s="2" customFormat="1" ht="17.100000000000001" customHeight="1">
      <c r="A32" s="485" t="s">
        <v>118</v>
      </c>
      <c r="B32" s="486">
        <v>375</v>
      </c>
      <c r="C32" s="487">
        <v>1</v>
      </c>
      <c r="D32" s="488"/>
      <c r="E32" s="489"/>
      <c r="F32" s="490">
        <v>5</v>
      </c>
      <c r="G32" s="490">
        <v>36</v>
      </c>
      <c r="H32" s="490">
        <v>52</v>
      </c>
      <c r="I32" s="490">
        <v>248</v>
      </c>
      <c r="J32" s="490">
        <v>31</v>
      </c>
      <c r="K32" s="490">
        <v>2</v>
      </c>
      <c r="L32" s="489"/>
      <c r="M32" s="489"/>
      <c r="N32" s="491"/>
      <c r="O32" s="15">
        <f>SUM(C32:N32)</f>
        <v>375</v>
      </c>
      <c r="P32" s="492">
        <f>SUM(K32:N32)</f>
        <v>2</v>
      </c>
      <c r="Q32" s="28">
        <f t="shared" ref="Q32:Q58" si="17">P32*100/O32</f>
        <v>0.53333333333333333</v>
      </c>
      <c r="R32" s="456">
        <v>196</v>
      </c>
      <c r="S32" s="458">
        <v>1</v>
      </c>
      <c r="T32" s="458">
        <v>139</v>
      </c>
      <c r="U32" s="458">
        <v>7</v>
      </c>
      <c r="V32" s="459">
        <v>30</v>
      </c>
      <c r="W32" s="493"/>
    </row>
    <row r="33" spans="1:23" s="2" customFormat="1" ht="17.100000000000001" customHeight="1">
      <c r="A33" s="494" t="s">
        <v>119</v>
      </c>
      <c r="B33" s="486">
        <v>5</v>
      </c>
      <c r="C33" s="495"/>
      <c r="D33" s="496"/>
      <c r="E33" s="496"/>
      <c r="F33" s="496"/>
      <c r="G33" s="496"/>
      <c r="H33" s="496"/>
      <c r="I33" s="496">
        <v>2</v>
      </c>
      <c r="J33" s="496">
        <v>3</v>
      </c>
      <c r="K33" s="496"/>
      <c r="L33" s="496"/>
      <c r="M33" s="496"/>
      <c r="N33" s="497"/>
      <c r="O33" s="15">
        <f t="shared" ref="O33:O57" si="18">SUM(C33:N33)</f>
        <v>5</v>
      </c>
      <c r="P33" s="492">
        <f t="shared" ref="P33:P58" si="19">SUM(K33:N33)</f>
        <v>0</v>
      </c>
      <c r="Q33" s="28">
        <f t="shared" si="17"/>
        <v>0</v>
      </c>
      <c r="R33" s="418">
        <v>2</v>
      </c>
      <c r="S33" s="415"/>
      <c r="T33" s="416">
        <v>2</v>
      </c>
      <c r="U33" s="415"/>
      <c r="V33" s="432">
        <v>1</v>
      </c>
      <c r="W33" s="493"/>
    </row>
    <row r="34" spans="1:23" s="2" customFormat="1" ht="17.100000000000001" customHeight="1">
      <c r="A34" s="498" t="s">
        <v>67</v>
      </c>
      <c r="B34" s="486">
        <v>126</v>
      </c>
      <c r="C34" s="495"/>
      <c r="D34" s="496"/>
      <c r="E34" s="496"/>
      <c r="F34" s="496">
        <v>2</v>
      </c>
      <c r="G34" s="496">
        <v>6</v>
      </c>
      <c r="H34" s="496">
        <v>14</v>
      </c>
      <c r="I34" s="496">
        <v>96</v>
      </c>
      <c r="J34" s="496">
        <v>8</v>
      </c>
      <c r="K34" s="496"/>
      <c r="L34" s="496"/>
      <c r="M34" s="496"/>
      <c r="N34" s="497"/>
      <c r="O34" s="15">
        <f t="shared" si="18"/>
        <v>126</v>
      </c>
      <c r="P34" s="492">
        <f t="shared" si="19"/>
        <v>0</v>
      </c>
      <c r="Q34" s="28">
        <f t="shared" si="17"/>
        <v>0</v>
      </c>
      <c r="R34" s="418">
        <v>3</v>
      </c>
      <c r="S34" s="415"/>
      <c r="T34" s="416">
        <v>1</v>
      </c>
      <c r="U34" s="415"/>
      <c r="V34" s="432">
        <v>1</v>
      </c>
      <c r="W34" s="493"/>
    </row>
    <row r="35" spans="1:23" s="2" customFormat="1" ht="17.100000000000001" customHeight="1">
      <c r="A35" s="498" t="s">
        <v>68</v>
      </c>
      <c r="B35" s="499">
        <v>86</v>
      </c>
      <c r="C35" s="499"/>
      <c r="D35" s="500"/>
      <c r="E35" s="500"/>
      <c r="F35" s="500">
        <v>1</v>
      </c>
      <c r="G35" s="500">
        <v>6</v>
      </c>
      <c r="H35" s="500">
        <v>15</v>
      </c>
      <c r="I35" s="500">
        <v>59</v>
      </c>
      <c r="J35" s="500">
        <v>5</v>
      </c>
      <c r="K35" s="500"/>
      <c r="L35" s="500"/>
      <c r="M35" s="500"/>
      <c r="N35" s="501"/>
      <c r="O35" s="15">
        <f t="shared" si="18"/>
        <v>86</v>
      </c>
      <c r="P35" s="492">
        <f t="shared" si="19"/>
        <v>0</v>
      </c>
      <c r="Q35" s="28">
        <f t="shared" si="17"/>
        <v>0</v>
      </c>
      <c r="R35" s="418">
        <v>7</v>
      </c>
      <c r="S35" s="416"/>
      <c r="T35" s="416">
        <v>3</v>
      </c>
      <c r="U35" s="416"/>
      <c r="V35" s="432"/>
      <c r="W35" s="502"/>
    </row>
    <row r="36" spans="1:23" s="2" customFormat="1" ht="17.100000000000001" customHeight="1">
      <c r="A36" s="498" t="s">
        <v>69</v>
      </c>
      <c r="B36" s="503">
        <v>124</v>
      </c>
      <c r="C36" s="504"/>
      <c r="D36" s="505"/>
      <c r="E36" s="506"/>
      <c r="F36" s="506"/>
      <c r="G36" s="507">
        <v>1</v>
      </c>
      <c r="H36" s="507">
        <v>7</v>
      </c>
      <c r="I36" s="507">
        <v>84</v>
      </c>
      <c r="J36" s="507">
        <v>29</v>
      </c>
      <c r="K36" s="507">
        <v>3</v>
      </c>
      <c r="L36" s="506"/>
      <c r="M36" s="506"/>
      <c r="N36" s="508"/>
      <c r="O36" s="15">
        <f t="shared" si="18"/>
        <v>124</v>
      </c>
      <c r="P36" s="492">
        <f t="shared" si="19"/>
        <v>3</v>
      </c>
      <c r="Q36" s="28">
        <f t="shared" si="17"/>
        <v>2.4193548387096775</v>
      </c>
      <c r="R36" s="418">
        <v>1</v>
      </c>
      <c r="S36" s="415"/>
      <c r="T36" s="415"/>
      <c r="U36" s="415"/>
      <c r="V36" s="417"/>
      <c r="W36" s="509"/>
    </row>
    <row r="37" spans="1:23" s="2" customFormat="1" ht="17.100000000000001" customHeight="1">
      <c r="A37" s="498" t="s">
        <v>70</v>
      </c>
      <c r="B37" s="499">
        <v>120</v>
      </c>
      <c r="C37" s="499"/>
      <c r="D37" s="500"/>
      <c r="E37" s="507">
        <v>1</v>
      </c>
      <c r="F37" s="507">
        <v>1</v>
      </c>
      <c r="G37" s="507">
        <v>1</v>
      </c>
      <c r="H37" s="507">
        <v>2</v>
      </c>
      <c r="I37" s="507">
        <v>66</v>
      </c>
      <c r="J37" s="507">
        <v>40</v>
      </c>
      <c r="K37" s="507">
        <v>8</v>
      </c>
      <c r="L37" s="506"/>
      <c r="M37" s="507">
        <v>1</v>
      </c>
      <c r="N37" s="508"/>
      <c r="O37" s="15">
        <f t="shared" si="18"/>
        <v>120</v>
      </c>
      <c r="P37" s="492">
        <f t="shared" si="19"/>
        <v>9</v>
      </c>
      <c r="Q37" s="28">
        <f t="shared" si="17"/>
        <v>7.5</v>
      </c>
      <c r="R37" s="418">
        <v>3</v>
      </c>
      <c r="S37" s="415"/>
      <c r="T37" s="416">
        <v>1</v>
      </c>
      <c r="U37" s="415"/>
      <c r="V37" s="417"/>
      <c r="W37" s="502"/>
    </row>
    <row r="38" spans="1:23" s="2" customFormat="1" ht="17.100000000000001" customHeight="1">
      <c r="A38" s="498" t="s">
        <v>71</v>
      </c>
      <c r="B38" s="504">
        <v>90</v>
      </c>
      <c r="C38" s="504"/>
      <c r="D38" s="505"/>
      <c r="E38" s="510"/>
      <c r="F38" s="510"/>
      <c r="G38" s="510">
        <v>3</v>
      </c>
      <c r="H38" s="510">
        <v>4</v>
      </c>
      <c r="I38" s="510">
        <v>55</v>
      </c>
      <c r="J38" s="510">
        <v>25</v>
      </c>
      <c r="K38" s="510">
        <v>3</v>
      </c>
      <c r="L38" s="510"/>
      <c r="M38" s="510"/>
      <c r="N38" s="511"/>
      <c r="O38" s="15">
        <f t="shared" si="18"/>
        <v>90</v>
      </c>
      <c r="P38" s="492">
        <f t="shared" si="19"/>
        <v>3</v>
      </c>
      <c r="Q38" s="28">
        <f t="shared" si="17"/>
        <v>3.3333333333333335</v>
      </c>
      <c r="R38" s="418">
        <v>3</v>
      </c>
      <c r="S38" s="416"/>
      <c r="T38" s="416">
        <v>3</v>
      </c>
      <c r="U38" s="416"/>
      <c r="V38" s="432"/>
      <c r="W38" s="509"/>
    </row>
    <row r="39" spans="1:23" s="2" customFormat="1" ht="17.100000000000001" customHeight="1">
      <c r="A39" s="498" t="s">
        <v>120</v>
      </c>
      <c r="B39" s="512">
        <v>120</v>
      </c>
      <c r="C39" s="512"/>
      <c r="D39" s="513"/>
      <c r="E39" s="506"/>
      <c r="F39" s="506"/>
      <c r="G39" s="507">
        <v>1</v>
      </c>
      <c r="H39" s="507">
        <v>10</v>
      </c>
      <c r="I39" s="507">
        <v>76</v>
      </c>
      <c r="J39" s="507">
        <v>31</v>
      </c>
      <c r="K39" s="507">
        <v>1</v>
      </c>
      <c r="L39" s="507">
        <v>1</v>
      </c>
      <c r="M39" s="506"/>
      <c r="N39" s="508"/>
      <c r="O39" s="15">
        <f t="shared" si="18"/>
        <v>120</v>
      </c>
      <c r="P39" s="492">
        <f t="shared" si="19"/>
        <v>2</v>
      </c>
      <c r="Q39" s="28">
        <f t="shared" si="17"/>
        <v>1.6666666666666667</v>
      </c>
      <c r="R39" s="418"/>
      <c r="S39" s="416"/>
      <c r="T39" s="416"/>
      <c r="U39" s="416"/>
      <c r="V39" s="432"/>
      <c r="W39" s="502"/>
    </row>
    <row r="40" spans="1:23" s="2" customFormat="1" ht="17.100000000000001" customHeight="1">
      <c r="A40" s="498" t="s">
        <v>121</v>
      </c>
      <c r="B40" s="512">
        <v>72</v>
      </c>
      <c r="C40" s="512"/>
      <c r="D40" s="513"/>
      <c r="E40" s="506"/>
      <c r="F40" s="506">
        <v>1</v>
      </c>
      <c r="G40" s="506">
        <v>5</v>
      </c>
      <c r="H40" s="506">
        <v>14</v>
      </c>
      <c r="I40" s="506">
        <v>40</v>
      </c>
      <c r="J40" s="506">
        <v>12</v>
      </c>
      <c r="K40" s="506"/>
      <c r="L40" s="506"/>
      <c r="M40" s="506"/>
      <c r="N40" s="508"/>
      <c r="O40" s="15">
        <f t="shared" si="18"/>
        <v>72</v>
      </c>
      <c r="P40" s="492">
        <f t="shared" si="19"/>
        <v>0</v>
      </c>
      <c r="Q40" s="28">
        <f t="shared" si="17"/>
        <v>0</v>
      </c>
      <c r="R40" s="418">
        <v>4</v>
      </c>
      <c r="S40" s="415"/>
      <c r="T40" s="416">
        <v>16</v>
      </c>
      <c r="U40" s="415"/>
      <c r="V40" s="417"/>
      <c r="W40" s="502"/>
    </row>
    <row r="41" spans="1:23" s="2" customFormat="1" ht="17.100000000000001" customHeight="1">
      <c r="A41" s="514" t="s">
        <v>122</v>
      </c>
      <c r="B41" s="499">
        <v>126</v>
      </c>
      <c r="C41" s="499"/>
      <c r="D41" s="500"/>
      <c r="E41" s="506"/>
      <c r="F41" s="506"/>
      <c r="G41" s="507">
        <v>8</v>
      </c>
      <c r="H41" s="507">
        <v>14</v>
      </c>
      <c r="I41" s="507">
        <v>87</v>
      </c>
      <c r="J41" s="507">
        <v>16</v>
      </c>
      <c r="K41" s="507">
        <v>1</v>
      </c>
      <c r="L41" s="506"/>
      <c r="M41" s="506"/>
      <c r="N41" s="508"/>
      <c r="O41" s="15">
        <f t="shared" si="18"/>
        <v>126</v>
      </c>
      <c r="P41" s="492">
        <f t="shared" si="19"/>
        <v>1</v>
      </c>
      <c r="Q41" s="28">
        <f t="shared" si="17"/>
        <v>0.79365079365079361</v>
      </c>
      <c r="R41" s="418">
        <v>6</v>
      </c>
      <c r="S41" s="415"/>
      <c r="T41" s="416">
        <v>2</v>
      </c>
      <c r="U41" s="416">
        <v>1</v>
      </c>
      <c r="V41" s="417"/>
      <c r="W41" s="502"/>
    </row>
    <row r="42" spans="1:23" s="2" customFormat="1" ht="17.100000000000001" customHeight="1">
      <c r="A42" s="514" t="s">
        <v>123</v>
      </c>
      <c r="B42" s="512">
        <v>42</v>
      </c>
      <c r="C42" s="512"/>
      <c r="D42" s="513"/>
      <c r="E42" s="506"/>
      <c r="F42" s="506"/>
      <c r="G42" s="506">
        <v>2</v>
      </c>
      <c r="H42" s="506">
        <v>5</v>
      </c>
      <c r="I42" s="506">
        <v>28</v>
      </c>
      <c r="J42" s="506">
        <v>6</v>
      </c>
      <c r="K42" s="506">
        <v>1</v>
      </c>
      <c r="L42" s="506"/>
      <c r="M42" s="506"/>
      <c r="N42" s="508"/>
      <c r="O42" s="15">
        <f t="shared" si="18"/>
        <v>42</v>
      </c>
      <c r="P42" s="492">
        <f t="shared" si="19"/>
        <v>1</v>
      </c>
      <c r="Q42" s="28">
        <f t="shared" si="17"/>
        <v>2.3809523809523809</v>
      </c>
      <c r="R42" s="414">
        <v>2</v>
      </c>
      <c r="S42" s="415"/>
      <c r="T42" s="416">
        <v>3</v>
      </c>
      <c r="U42" s="415"/>
      <c r="V42" s="417"/>
      <c r="W42" s="502"/>
    </row>
    <row r="43" spans="1:23" s="2" customFormat="1" ht="17.100000000000001" customHeight="1">
      <c r="A43" s="514" t="s">
        <v>124</v>
      </c>
      <c r="B43" s="512">
        <v>121</v>
      </c>
      <c r="C43" s="512"/>
      <c r="D43" s="513"/>
      <c r="E43" s="506"/>
      <c r="F43" s="506"/>
      <c r="G43" s="507">
        <v>8</v>
      </c>
      <c r="H43" s="507">
        <v>2</v>
      </c>
      <c r="I43" s="507">
        <v>74</v>
      </c>
      <c r="J43" s="507">
        <v>34</v>
      </c>
      <c r="K43" s="507">
        <v>3</v>
      </c>
      <c r="L43" s="506"/>
      <c r="M43" s="506"/>
      <c r="N43" s="508"/>
      <c r="O43" s="15">
        <f t="shared" si="18"/>
        <v>121</v>
      </c>
      <c r="P43" s="492">
        <f t="shared" si="19"/>
        <v>3</v>
      </c>
      <c r="Q43" s="28">
        <f t="shared" si="17"/>
        <v>2.4793388429752068</v>
      </c>
      <c r="R43" s="418">
        <v>1</v>
      </c>
      <c r="S43" s="415"/>
      <c r="T43" s="415"/>
      <c r="U43" s="415"/>
      <c r="V43" s="417"/>
      <c r="W43" s="502"/>
    </row>
    <row r="44" spans="1:23" s="2" customFormat="1" ht="17.100000000000001" customHeight="1">
      <c r="A44" s="514" t="s">
        <v>125</v>
      </c>
      <c r="B44" s="512">
        <v>122</v>
      </c>
      <c r="C44" s="512"/>
      <c r="D44" s="513"/>
      <c r="E44" s="506"/>
      <c r="F44" s="506"/>
      <c r="G44" s="507">
        <v>5</v>
      </c>
      <c r="H44" s="507">
        <v>11</v>
      </c>
      <c r="I44" s="507">
        <v>75</v>
      </c>
      <c r="J44" s="507">
        <v>28</v>
      </c>
      <c r="K44" s="507">
        <v>3</v>
      </c>
      <c r="L44" s="506"/>
      <c r="M44" s="506"/>
      <c r="N44" s="508"/>
      <c r="O44" s="15">
        <f t="shared" si="18"/>
        <v>122</v>
      </c>
      <c r="P44" s="492">
        <f t="shared" si="19"/>
        <v>3</v>
      </c>
      <c r="Q44" s="28">
        <f t="shared" si="17"/>
        <v>2.459016393442623</v>
      </c>
      <c r="R44" s="418">
        <v>1</v>
      </c>
      <c r="S44" s="415"/>
      <c r="T44" s="415"/>
      <c r="U44" s="415"/>
      <c r="V44" s="417"/>
      <c r="W44" s="502"/>
    </row>
    <row r="45" spans="1:23" s="2" customFormat="1" ht="17.100000000000001" customHeight="1">
      <c r="A45" s="498" t="s">
        <v>126</v>
      </c>
      <c r="B45" s="512">
        <v>120</v>
      </c>
      <c r="C45" s="512"/>
      <c r="D45" s="513"/>
      <c r="E45" s="506"/>
      <c r="F45" s="506"/>
      <c r="G45" s="507">
        <v>13</v>
      </c>
      <c r="H45" s="507">
        <v>21</v>
      </c>
      <c r="I45" s="507">
        <v>74</v>
      </c>
      <c r="J45" s="507">
        <v>12</v>
      </c>
      <c r="K45" s="506"/>
      <c r="L45" s="506"/>
      <c r="M45" s="506"/>
      <c r="N45" s="508"/>
      <c r="O45" s="15">
        <f t="shared" si="18"/>
        <v>120</v>
      </c>
      <c r="P45" s="492">
        <f t="shared" si="19"/>
        <v>0</v>
      </c>
      <c r="Q45" s="28">
        <f t="shared" si="17"/>
        <v>0</v>
      </c>
      <c r="R45" s="418">
        <v>1</v>
      </c>
      <c r="S45" s="415"/>
      <c r="T45" s="416">
        <v>1</v>
      </c>
      <c r="U45" s="415"/>
      <c r="V45" s="417"/>
      <c r="W45" s="502"/>
    </row>
    <row r="46" spans="1:23" s="2" customFormat="1" ht="17.100000000000001" customHeight="1">
      <c r="A46" s="515" t="s">
        <v>127</v>
      </c>
      <c r="B46" s="512">
        <v>126</v>
      </c>
      <c r="C46" s="512"/>
      <c r="D46" s="513"/>
      <c r="E46" s="506"/>
      <c r="F46" s="506">
        <v>1</v>
      </c>
      <c r="G46" s="506">
        <v>7</v>
      </c>
      <c r="H46" s="506">
        <v>19</v>
      </c>
      <c r="I46" s="506">
        <v>87</v>
      </c>
      <c r="J46" s="506">
        <v>12</v>
      </c>
      <c r="K46" s="506"/>
      <c r="L46" s="506"/>
      <c r="M46" s="506"/>
      <c r="N46" s="508"/>
      <c r="O46" s="15">
        <f t="shared" si="18"/>
        <v>126</v>
      </c>
      <c r="P46" s="492">
        <f t="shared" si="19"/>
        <v>0</v>
      </c>
      <c r="Q46" s="28">
        <f t="shared" si="17"/>
        <v>0</v>
      </c>
      <c r="R46" s="418">
        <v>4</v>
      </c>
      <c r="S46" s="415"/>
      <c r="T46" s="416">
        <v>1</v>
      </c>
      <c r="U46" s="416">
        <v>1</v>
      </c>
      <c r="V46" s="432">
        <v>1</v>
      </c>
      <c r="W46" s="502"/>
    </row>
    <row r="47" spans="1:23" s="2" customFormat="1" ht="17.100000000000001" customHeight="1">
      <c r="A47" s="498" t="s">
        <v>128</v>
      </c>
      <c r="B47" s="512">
        <v>99</v>
      </c>
      <c r="C47" s="512"/>
      <c r="D47" s="513"/>
      <c r="E47" s="506"/>
      <c r="F47" s="507">
        <v>1</v>
      </c>
      <c r="G47" s="507">
        <v>8</v>
      </c>
      <c r="H47" s="507">
        <v>13</v>
      </c>
      <c r="I47" s="507">
        <v>65</v>
      </c>
      <c r="J47" s="507">
        <v>11</v>
      </c>
      <c r="K47" s="506"/>
      <c r="L47" s="507">
        <v>1</v>
      </c>
      <c r="M47" s="506"/>
      <c r="N47" s="508"/>
      <c r="O47" s="15">
        <f>SUM(C47:N47)</f>
        <v>99</v>
      </c>
      <c r="P47" s="492">
        <f t="shared" si="19"/>
        <v>1</v>
      </c>
      <c r="Q47" s="28">
        <f t="shared" si="17"/>
        <v>1.0101010101010102</v>
      </c>
      <c r="R47" s="418"/>
      <c r="S47" s="415"/>
      <c r="T47" s="416"/>
      <c r="U47" s="416"/>
      <c r="V47" s="432"/>
      <c r="W47" s="502"/>
    </row>
    <row r="48" spans="1:23" s="2" customFormat="1" ht="17.100000000000001" customHeight="1">
      <c r="A48" s="498" t="s">
        <v>129</v>
      </c>
      <c r="B48" s="512">
        <v>122</v>
      </c>
      <c r="C48" s="512"/>
      <c r="D48" s="513"/>
      <c r="E48" s="506"/>
      <c r="F48" s="506"/>
      <c r="G48" s="507">
        <v>8</v>
      </c>
      <c r="H48" s="507">
        <v>13</v>
      </c>
      <c r="I48" s="507">
        <v>76</v>
      </c>
      <c r="J48" s="507">
        <v>20</v>
      </c>
      <c r="K48" s="507">
        <v>3</v>
      </c>
      <c r="L48" s="507">
        <v>2</v>
      </c>
      <c r="M48" s="506"/>
      <c r="N48" s="508"/>
      <c r="O48" s="15">
        <f t="shared" si="18"/>
        <v>122</v>
      </c>
      <c r="P48" s="492">
        <f t="shared" si="19"/>
        <v>5</v>
      </c>
      <c r="Q48" s="28">
        <f t="shared" si="17"/>
        <v>4.0983606557377046</v>
      </c>
      <c r="R48" s="418"/>
      <c r="S48" s="415"/>
      <c r="T48" s="416"/>
      <c r="U48" s="416"/>
      <c r="V48" s="432"/>
      <c r="W48" s="502"/>
    </row>
    <row r="49" spans="1:23" s="2" customFormat="1" ht="17.100000000000001" customHeight="1">
      <c r="A49" s="498" t="s">
        <v>130</v>
      </c>
      <c r="B49" s="512">
        <v>122</v>
      </c>
      <c r="C49" s="512"/>
      <c r="D49" s="513"/>
      <c r="E49" s="506"/>
      <c r="F49" s="507">
        <v>1</v>
      </c>
      <c r="G49" s="507">
        <v>9</v>
      </c>
      <c r="H49" s="507">
        <v>9</v>
      </c>
      <c r="I49" s="507">
        <v>89</v>
      </c>
      <c r="J49" s="507">
        <v>12</v>
      </c>
      <c r="K49" s="507">
        <v>2</v>
      </c>
      <c r="L49" s="506"/>
      <c r="M49" s="506"/>
      <c r="N49" s="508"/>
      <c r="O49" s="15">
        <f t="shared" si="18"/>
        <v>122</v>
      </c>
      <c r="P49" s="492">
        <f t="shared" si="19"/>
        <v>2</v>
      </c>
      <c r="Q49" s="28">
        <f t="shared" si="17"/>
        <v>1.639344262295082</v>
      </c>
      <c r="R49" s="418">
        <v>2</v>
      </c>
      <c r="S49" s="415"/>
      <c r="T49" s="416">
        <v>1</v>
      </c>
      <c r="U49" s="415"/>
      <c r="V49" s="417"/>
      <c r="W49" s="502"/>
    </row>
    <row r="50" spans="1:23" s="2" customFormat="1" ht="16.5" customHeight="1">
      <c r="A50" s="516" t="s">
        <v>131</v>
      </c>
      <c r="B50" s="504">
        <v>128</v>
      </c>
      <c r="C50" s="504"/>
      <c r="D50" s="505"/>
      <c r="E50" s="506"/>
      <c r="F50" s="506">
        <v>1</v>
      </c>
      <c r="G50" s="506">
        <v>8</v>
      </c>
      <c r="H50" s="506">
        <v>19</v>
      </c>
      <c r="I50" s="506">
        <v>80</v>
      </c>
      <c r="J50" s="506">
        <v>14</v>
      </c>
      <c r="K50" s="506">
        <v>5</v>
      </c>
      <c r="L50" s="506">
        <v>1</v>
      </c>
      <c r="M50" s="506"/>
      <c r="N50" s="508"/>
      <c r="O50" s="15">
        <f t="shared" si="18"/>
        <v>128</v>
      </c>
      <c r="P50" s="492">
        <f t="shared" si="19"/>
        <v>6</v>
      </c>
      <c r="Q50" s="28">
        <f t="shared" si="17"/>
        <v>4.6875</v>
      </c>
      <c r="R50" s="418">
        <v>1</v>
      </c>
      <c r="S50" s="415"/>
      <c r="T50" s="415">
        <v>3</v>
      </c>
      <c r="U50" s="415"/>
      <c r="V50" s="417"/>
      <c r="W50" s="509"/>
    </row>
    <row r="51" spans="1:23" s="2" customFormat="1" ht="17.100000000000001" customHeight="1">
      <c r="A51" s="498" t="s">
        <v>132</v>
      </c>
      <c r="B51" s="517">
        <v>240</v>
      </c>
      <c r="C51" s="512">
        <v>5</v>
      </c>
      <c r="D51" s="513"/>
      <c r="E51" s="506"/>
      <c r="F51" s="506">
        <v>2</v>
      </c>
      <c r="G51" s="506">
        <v>29</v>
      </c>
      <c r="H51" s="506">
        <v>38</v>
      </c>
      <c r="I51" s="506">
        <v>144</v>
      </c>
      <c r="J51" s="506">
        <v>21</v>
      </c>
      <c r="K51" s="506">
        <v>1</v>
      </c>
      <c r="L51" s="506"/>
      <c r="M51" s="506"/>
      <c r="N51" s="508"/>
      <c r="O51" s="15">
        <f t="shared" si="18"/>
        <v>240</v>
      </c>
      <c r="P51" s="492">
        <f t="shared" si="19"/>
        <v>1</v>
      </c>
      <c r="Q51" s="28">
        <f t="shared" si="17"/>
        <v>0.41666666666666669</v>
      </c>
      <c r="R51" s="418">
        <v>30</v>
      </c>
      <c r="S51" s="415"/>
      <c r="T51" s="416">
        <v>21</v>
      </c>
      <c r="U51" s="416">
        <v>11</v>
      </c>
      <c r="V51" s="432">
        <v>31</v>
      </c>
      <c r="W51" s="502"/>
    </row>
    <row r="52" spans="1:23" s="2" customFormat="1" ht="17.100000000000001" customHeight="1">
      <c r="A52" s="498" t="s">
        <v>133</v>
      </c>
      <c r="B52" s="518">
        <v>120</v>
      </c>
      <c r="C52" s="512"/>
      <c r="D52" s="513"/>
      <c r="E52" s="506"/>
      <c r="F52" s="506"/>
      <c r="G52" s="507">
        <v>1</v>
      </c>
      <c r="H52" s="507">
        <v>3</v>
      </c>
      <c r="I52" s="507">
        <v>58</v>
      </c>
      <c r="J52" s="507">
        <v>47</v>
      </c>
      <c r="K52" s="507">
        <v>10</v>
      </c>
      <c r="L52" s="507">
        <v>1</v>
      </c>
      <c r="M52" s="506"/>
      <c r="N52" s="508"/>
      <c r="O52" s="15">
        <f t="shared" si="18"/>
        <v>120</v>
      </c>
      <c r="P52" s="492">
        <f t="shared" si="19"/>
        <v>11</v>
      </c>
      <c r="Q52" s="28">
        <f t="shared" si="17"/>
        <v>9.1666666666666661</v>
      </c>
      <c r="R52" s="414"/>
      <c r="S52" s="415"/>
      <c r="T52" s="416">
        <v>1</v>
      </c>
      <c r="U52" s="415"/>
      <c r="V52" s="417"/>
      <c r="W52" s="502"/>
    </row>
    <row r="53" spans="1:23" s="2" customFormat="1" ht="17.100000000000001" customHeight="1">
      <c r="A53" s="498" t="s">
        <v>134</v>
      </c>
      <c r="B53" s="504">
        <v>123</v>
      </c>
      <c r="C53" s="504"/>
      <c r="D53" s="505"/>
      <c r="E53" s="506"/>
      <c r="F53" s="506"/>
      <c r="G53" s="507">
        <v>7</v>
      </c>
      <c r="H53" s="507">
        <v>10</v>
      </c>
      <c r="I53" s="507">
        <v>78</v>
      </c>
      <c r="J53" s="507">
        <v>27</v>
      </c>
      <c r="K53" s="507">
        <v>1</v>
      </c>
      <c r="L53" s="506"/>
      <c r="M53" s="506"/>
      <c r="N53" s="508"/>
      <c r="O53" s="15">
        <f t="shared" si="18"/>
        <v>123</v>
      </c>
      <c r="P53" s="492">
        <f t="shared" si="19"/>
        <v>1</v>
      </c>
      <c r="Q53" s="28">
        <f t="shared" si="17"/>
        <v>0.81300813008130079</v>
      </c>
      <c r="R53" s="418">
        <v>1</v>
      </c>
      <c r="S53" s="415"/>
      <c r="T53" s="415"/>
      <c r="U53" s="415"/>
      <c r="V53" s="417"/>
      <c r="W53" s="509"/>
    </row>
    <row r="54" spans="1:23" s="2" customFormat="1" ht="17.100000000000001" customHeight="1">
      <c r="A54" s="519" t="s">
        <v>135</v>
      </c>
      <c r="B54" s="520">
        <v>4</v>
      </c>
      <c r="C54" s="520"/>
      <c r="D54" s="521"/>
      <c r="E54" s="506"/>
      <c r="F54" s="506"/>
      <c r="G54" s="506"/>
      <c r="H54" s="506"/>
      <c r="I54" s="507">
        <v>1</v>
      </c>
      <c r="J54" s="507">
        <v>2</v>
      </c>
      <c r="K54" s="507">
        <v>1</v>
      </c>
      <c r="L54" s="506"/>
      <c r="M54" s="506"/>
      <c r="N54" s="508"/>
      <c r="O54" s="15">
        <f t="shared" si="18"/>
        <v>4</v>
      </c>
      <c r="P54" s="492">
        <f t="shared" si="19"/>
        <v>1</v>
      </c>
      <c r="Q54" s="28">
        <f t="shared" si="17"/>
        <v>25</v>
      </c>
      <c r="R54" s="522"/>
      <c r="S54" s="523"/>
      <c r="T54" s="524"/>
      <c r="U54" s="523"/>
      <c r="V54" s="525"/>
      <c r="W54" s="388"/>
    </row>
    <row r="55" spans="1:23" s="2" customFormat="1" ht="17.100000000000001" customHeight="1">
      <c r="A55" s="526" t="s">
        <v>136</v>
      </c>
      <c r="B55" s="520">
        <v>10</v>
      </c>
      <c r="C55" s="520"/>
      <c r="D55" s="521"/>
      <c r="E55" s="506"/>
      <c r="F55" s="506"/>
      <c r="G55" s="506"/>
      <c r="H55" s="506"/>
      <c r="I55" s="507">
        <v>2</v>
      </c>
      <c r="J55" s="507">
        <v>3</v>
      </c>
      <c r="K55" s="507">
        <v>4</v>
      </c>
      <c r="L55" s="506"/>
      <c r="M55" s="507">
        <v>1</v>
      </c>
      <c r="N55" s="508"/>
      <c r="O55" s="15">
        <f t="shared" si="18"/>
        <v>10</v>
      </c>
      <c r="P55" s="492">
        <f t="shared" si="19"/>
        <v>5</v>
      </c>
      <c r="Q55" s="28">
        <f t="shared" si="17"/>
        <v>50</v>
      </c>
      <c r="R55" s="522">
        <v>1</v>
      </c>
      <c r="S55" s="523"/>
      <c r="T55" s="524"/>
      <c r="U55" s="523"/>
      <c r="V55" s="525"/>
      <c r="W55" s="388"/>
    </row>
    <row r="56" spans="1:23" s="2" customFormat="1" ht="17.100000000000001" customHeight="1">
      <c r="A56" s="526" t="s">
        <v>137</v>
      </c>
      <c r="B56" s="520">
        <v>2</v>
      </c>
      <c r="C56" s="520"/>
      <c r="D56" s="521"/>
      <c r="E56" s="506"/>
      <c r="F56" s="506"/>
      <c r="G56" s="506"/>
      <c r="H56" s="506"/>
      <c r="I56" s="506"/>
      <c r="J56" s="507">
        <v>1</v>
      </c>
      <c r="K56" s="506"/>
      <c r="L56" s="507">
        <v>1</v>
      </c>
      <c r="M56" s="506"/>
      <c r="N56" s="508"/>
      <c r="O56" s="15">
        <f t="shared" si="18"/>
        <v>2</v>
      </c>
      <c r="P56" s="492">
        <f t="shared" si="19"/>
        <v>1</v>
      </c>
      <c r="Q56" s="28">
        <f t="shared" si="17"/>
        <v>50</v>
      </c>
      <c r="R56" s="522"/>
      <c r="S56" s="523"/>
      <c r="T56" s="524"/>
      <c r="U56" s="523"/>
      <c r="V56" s="525"/>
      <c r="W56" s="388"/>
    </row>
    <row r="57" spans="1:23" s="2" customFormat="1" ht="17.100000000000001" customHeight="1">
      <c r="A57" s="526" t="s">
        <v>138</v>
      </c>
      <c r="B57" s="520">
        <v>2</v>
      </c>
      <c r="C57" s="527"/>
      <c r="D57" s="528"/>
      <c r="E57" s="529"/>
      <c r="F57" s="529"/>
      <c r="G57" s="529"/>
      <c r="H57" s="529"/>
      <c r="I57" s="529"/>
      <c r="J57" s="529"/>
      <c r="K57" s="530">
        <v>1</v>
      </c>
      <c r="L57" s="529"/>
      <c r="M57" s="529"/>
      <c r="N57" s="531">
        <v>1</v>
      </c>
      <c r="O57" s="15">
        <f t="shared" si="18"/>
        <v>2</v>
      </c>
      <c r="P57" s="532">
        <f t="shared" si="19"/>
        <v>2</v>
      </c>
      <c r="Q57" s="28">
        <f t="shared" si="17"/>
        <v>100</v>
      </c>
      <c r="R57" s="533"/>
      <c r="S57" s="534"/>
      <c r="T57" s="535"/>
      <c r="U57" s="534"/>
      <c r="V57" s="536"/>
      <c r="W57" s="388"/>
    </row>
    <row r="58" spans="1:23" s="2" customFormat="1" ht="17.100000000000001" customHeight="1" thickBot="1">
      <c r="A58" s="381" t="s">
        <v>11</v>
      </c>
      <c r="B58" s="537">
        <f>SUM(B32:B57)</f>
        <v>2747</v>
      </c>
      <c r="C58" s="537">
        <f>SUM(C32:C57)</f>
        <v>6</v>
      </c>
      <c r="D58" s="538">
        <f t="shared" ref="D58:N58" si="20">SUM(D32:D57)</f>
        <v>0</v>
      </c>
      <c r="E58" s="538">
        <f t="shared" si="20"/>
        <v>1</v>
      </c>
      <c r="F58" s="538">
        <f t="shared" si="20"/>
        <v>16</v>
      </c>
      <c r="G58" s="538">
        <f t="shared" si="20"/>
        <v>172</v>
      </c>
      <c r="H58" s="538">
        <f t="shared" si="20"/>
        <v>295</v>
      </c>
      <c r="I58" s="538">
        <f t="shared" si="20"/>
        <v>1744</v>
      </c>
      <c r="J58" s="538">
        <f t="shared" si="20"/>
        <v>450</v>
      </c>
      <c r="K58" s="538">
        <f t="shared" si="20"/>
        <v>53</v>
      </c>
      <c r="L58" s="538">
        <f t="shared" si="20"/>
        <v>7</v>
      </c>
      <c r="M58" s="538">
        <f t="shared" si="20"/>
        <v>2</v>
      </c>
      <c r="N58" s="539">
        <f t="shared" si="20"/>
        <v>1</v>
      </c>
      <c r="O58" s="16">
        <f>SUM(O32:O57)</f>
        <v>2747</v>
      </c>
      <c r="P58" s="540">
        <f t="shared" si="19"/>
        <v>63</v>
      </c>
      <c r="Q58" s="25">
        <f t="shared" si="17"/>
        <v>2.2934109938114307</v>
      </c>
      <c r="R58" s="541">
        <f>SUM(R32:R57)</f>
        <v>269</v>
      </c>
      <c r="S58" s="542">
        <f t="shared" ref="S58:V58" si="21">SUM(S32:S57)</f>
        <v>1</v>
      </c>
      <c r="T58" s="542">
        <f t="shared" si="21"/>
        <v>198</v>
      </c>
      <c r="U58" s="542">
        <f t="shared" si="21"/>
        <v>20</v>
      </c>
      <c r="V58" s="543">
        <f t="shared" si="21"/>
        <v>64</v>
      </c>
      <c r="W58" s="544"/>
    </row>
    <row r="59" spans="1:23" s="2" customFormat="1" ht="17.100000000000001" customHeight="1">
      <c r="A59" s="339" t="s">
        <v>12</v>
      </c>
      <c r="B59" s="545"/>
      <c r="C59" s="545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7"/>
      <c r="O59" s="17"/>
      <c r="P59" s="548"/>
      <c r="Q59" s="29"/>
      <c r="R59" s="548"/>
      <c r="S59" s="549"/>
      <c r="T59" s="550"/>
      <c r="U59" s="549"/>
      <c r="V59" s="551"/>
      <c r="W59" s="388"/>
    </row>
    <row r="60" spans="1:23" s="2" customFormat="1" ht="17.100000000000001" customHeight="1">
      <c r="A60" s="353" t="s">
        <v>35</v>
      </c>
      <c r="B60" s="552">
        <v>92</v>
      </c>
      <c r="C60" s="553"/>
      <c r="D60" s="554"/>
      <c r="E60" s="555">
        <v>5</v>
      </c>
      <c r="F60" s="556"/>
      <c r="G60" s="556"/>
      <c r="H60" s="556"/>
      <c r="I60" s="555">
        <v>5</v>
      </c>
      <c r="J60" s="555">
        <v>36</v>
      </c>
      <c r="K60" s="555">
        <v>32</v>
      </c>
      <c r="L60" s="555">
        <v>11</v>
      </c>
      <c r="M60" s="555">
        <v>3</v>
      </c>
      <c r="N60" s="557"/>
      <c r="O60" s="18">
        <f>SUM(C60:N60)</f>
        <v>92</v>
      </c>
      <c r="P60" s="558">
        <f>SUM(K60:N60)</f>
        <v>46</v>
      </c>
      <c r="Q60" s="30">
        <f>P60*100/O60</f>
        <v>50</v>
      </c>
      <c r="R60" s="558"/>
      <c r="S60" s="559"/>
      <c r="T60" s="560"/>
      <c r="U60" s="559"/>
      <c r="V60" s="561"/>
      <c r="W60" s="509"/>
    </row>
    <row r="61" spans="1:23" s="2" customFormat="1" ht="17.100000000000001" customHeight="1" thickBot="1">
      <c r="A61" s="381" t="s">
        <v>13</v>
      </c>
      <c r="B61" s="442">
        <v>92</v>
      </c>
      <c r="C61" s="442">
        <f>SUM(C60)</f>
        <v>0</v>
      </c>
      <c r="D61" s="443">
        <f t="shared" ref="D61:M61" si="22">SUM(D60)</f>
        <v>0</v>
      </c>
      <c r="E61" s="443">
        <f t="shared" si="22"/>
        <v>5</v>
      </c>
      <c r="F61" s="443">
        <f t="shared" si="22"/>
        <v>0</v>
      </c>
      <c r="G61" s="443">
        <f t="shared" si="22"/>
        <v>0</v>
      </c>
      <c r="H61" s="443">
        <f t="shared" si="22"/>
        <v>0</v>
      </c>
      <c r="I61" s="443">
        <f t="shared" si="22"/>
        <v>5</v>
      </c>
      <c r="J61" s="443">
        <f t="shared" si="22"/>
        <v>36</v>
      </c>
      <c r="K61" s="443">
        <f t="shared" si="22"/>
        <v>32</v>
      </c>
      <c r="L61" s="443">
        <f t="shared" si="22"/>
        <v>11</v>
      </c>
      <c r="M61" s="443">
        <f t="shared" si="22"/>
        <v>3</v>
      </c>
      <c r="N61" s="444">
        <f>SUM(N60)</f>
        <v>0</v>
      </c>
      <c r="O61" s="12">
        <f>SUM(C61:N61)</f>
        <v>92</v>
      </c>
      <c r="P61" s="562">
        <f>SUM(K61:N61)</f>
        <v>46</v>
      </c>
      <c r="Q61" s="25">
        <f>P61*100/O61</f>
        <v>50</v>
      </c>
      <c r="R61" s="562" t="s">
        <v>139</v>
      </c>
      <c r="S61" s="563" t="s">
        <v>139</v>
      </c>
      <c r="T61" s="563" t="s">
        <v>139</v>
      </c>
      <c r="U61" s="563" t="s">
        <v>139</v>
      </c>
      <c r="V61" s="564" t="s">
        <v>139</v>
      </c>
      <c r="W61" s="388"/>
    </row>
    <row r="62" spans="1:23" s="2" customFormat="1" ht="17.100000000000001" customHeight="1">
      <c r="A62" s="339" t="s">
        <v>14</v>
      </c>
      <c r="B62" s="565"/>
      <c r="C62" s="390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566"/>
      <c r="O62" s="19"/>
      <c r="P62" s="567"/>
      <c r="Q62" s="31"/>
      <c r="R62" s="567"/>
      <c r="S62" s="568"/>
      <c r="T62" s="569"/>
      <c r="U62" s="568"/>
      <c r="V62" s="570"/>
      <c r="W62" s="388"/>
    </row>
    <row r="63" spans="1:23" s="2" customFormat="1" ht="17.100000000000001" customHeight="1">
      <c r="A63" s="571" t="s">
        <v>15</v>
      </c>
      <c r="B63" s="572">
        <v>85</v>
      </c>
      <c r="C63" s="573"/>
      <c r="D63" s="574"/>
      <c r="E63" s="556"/>
      <c r="F63" s="556"/>
      <c r="G63" s="555">
        <v>1</v>
      </c>
      <c r="H63" s="555">
        <v>1</v>
      </c>
      <c r="I63" s="555">
        <v>48</v>
      </c>
      <c r="J63" s="555">
        <v>33</v>
      </c>
      <c r="K63" s="555">
        <v>1</v>
      </c>
      <c r="L63" s="555">
        <v>1</v>
      </c>
      <c r="M63" s="556"/>
      <c r="N63" s="557"/>
      <c r="O63" s="575">
        <f>SUM(C63:N63)</f>
        <v>85</v>
      </c>
      <c r="P63" s="576">
        <f>SUM(K63:N63)</f>
        <v>2</v>
      </c>
      <c r="Q63" s="577">
        <f>P63*100/O63</f>
        <v>2.3529411764705883</v>
      </c>
      <c r="R63" s="578">
        <v>2</v>
      </c>
      <c r="S63" s="579"/>
      <c r="T63" s="579"/>
      <c r="U63" s="580">
        <v>1</v>
      </c>
      <c r="V63" s="581">
        <v>1</v>
      </c>
      <c r="W63" s="368"/>
    </row>
    <row r="64" spans="1:23" s="2" customFormat="1" ht="20.25" customHeight="1" thickBot="1">
      <c r="A64" s="381" t="s">
        <v>16</v>
      </c>
      <c r="B64" s="582">
        <v>85</v>
      </c>
      <c r="C64" s="582">
        <f>SUM(C63)</f>
        <v>0</v>
      </c>
      <c r="D64" s="583">
        <f t="shared" ref="D64:N64" si="23">SUM(D63)</f>
        <v>0</v>
      </c>
      <c r="E64" s="583">
        <f t="shared" si="23"/>
        <v>0</v>
      </c>
      <c r="F64" s="583">
        <f t="shared" si="23"/>
        <v>0</v>
      </c>
      <c r="G64" s="583">
        <f t="shared" si="23"/>
        <v>1</v>
      </c>
      <c r="H64" s="583">
        <f t="shared" si="23"/>
        <v>1</v>
      </c>
      <c r="I64" s="583">
        <f t="shared" si="23"/>
        <v>48</v>
      </c>
      <c r="J64" s="583">
        <f t="shared" si="23"/>
        <v>33</v>
      </c>
      <c r="K64" s="583">
        <f t="shared" si="23"/>
        <v>1</v>
      </c>
      <c r="L64" s="583">
        <f t="shared" si="23"/>
        <v>1</v>
      </c>
      <c r="M64" s="583">
        <f t="shared" si="23"/>
        <v>0</v>
      </c>
      <c r="N64" s="584">
        <f t="shared" si="23"/>
        <v>0</v>
      </c>
      <c r="O64" s="20">
        <f>SUM(C64:N64)</f>
        <v>85</v>
      </c>
      <c r="P64" s="585">
        <f>SUM(K64:N64)</f>
        <v>2</v>
      </c>
      <c r="Q64" s="32">
        <f>P64*100/O64</f>
        <v>2.3529411764705883</v>
      </c>
      <c r="R64" s="586">
        <f>SUM(R63)</f>
        <v>2</v>
      </c>
      <c r="S64" s="587">
        <f t="shared" ref="S64:V64" si="24">SUM(S63)</f>
        <v>0</v>
      </c>
      <c r="T64" s="587">
        <f t="shared" si="24"/>
        <v>0</v>
      </c>
      <c r="U64" s="587">
        <f t="shared" si="24"/>
        <v>1</v>
      </c>
      <c r="V64" s="588">
        <f t="shared" si="24"/>
        <v>1</v>
      </c>
      <c r="W64" s="368"/>
    </row>
    <row r="65" spans="1:23" s="2" customFormat="1" ht="20.25" customHeight="1">
      <c r="A65" s="339" t="s">
        <v>18</v>
      </c>
      <c r="B65" s="565"/>
      <c r="C65" s="390"/>
      <c r="D65" s="391"/>
      <c r="E65" s="391"/>
      <c r="F65" s="391"/>
      <c r="G65" s="391"/>
      <c r="H65" s="391"/>
      <c r="I65" s="391"/>
      <c r="J65" s="391"/>
      <c r="K65" s="391"/>
      <c r="L65" s="391"/>
      <c r="M65" s="391"/>
      <c r="N65" s="566"/>
      <c r="O65" s="19"/>
      <c r="P65" s="567"/>
      <c r="Q65" s="31"/>
      <c r="R65" s="567"/>
      <c r="S65" s="568"/>
      <c r="T65" s="569"/>
      <c r="U65" s="568"/>
      <c r="V65" s="570"/>
      <c r="W65" s="388"/>
    </row>
    <row r="66" spans="1:23" s="2" customFormat="1" ht="20.25" customHeight="1">
      <c r="A66" s="571" t="s">
        <v>19</v>
      </c>
      <c r="B66" s="589">
        <v>40</v>
      </c>
      <c r="C66" s="589"/>
      <c r="D66" s="590">
        <v>1</v>
      </c>
      <c r="E66" s="591"/>
      <c r="F66" s="591"/>
      <c r="G66" s="591"/>
      <c r="H66" s="591"/>
      <c r="I66" s="592">
        <v>1</v>
      </c>
      <c r="J66" s="592">
        <v>14</v>
      </c>
      <c r="K66" s="592">
        <v>19</v>
      </c>
      <c r="L66" s="592">
        <v>3</v>
      </c>
      <c r="M66" s="592">
        <v>2</v>
      </c>
      <c r="N66" s="557"/>
      <c r="O66" s="21">
        <f>SUM(C66:N66)</f>
        <v>40</v>
      </c>
      <c r="P66" s="593">
        <f>SUM(K66:N66)</f>
        <v>24</v>
      </c>
      <c r="Q66" s="33">
        <f>P66*100/O66</f>
        <v>60</v>
      </c>
      <c r="R66" s="593"/>
      <c r="S66" s="594"/>
      <c r="T66" s="595"/>
      <c r="U66" s="594"/>
      <c r="V66" s="596"/>
      <c r="W66" s="368"/>
    </row>
    <row r="67" spans="1:23" s="2" customFormat="1" ht="20.25" customHeight="1" thickBot="1">
      <c r="A67" s="597" t="s">
        <v>20</v>
      </c>
      <c r="B67" s="598">
        <v>40</v>
      </c>
      <c r="C67" s="598">
        <f>SUM(C66)</f>
        <v>0</v>
      </c>
      <c r="D67" s="599">
        <f t="shared" ref="D67:N67" si="25">SUM(D66)</f>
        <v>1</v>
      </c>
      <c r="E67" s="599">
        <f t="shared" si="25"/>
        <v>0</v>
      </c>
      <c r="F67" s="599">
        <f t="shared" si="25"/>
        <v>0</v>
      </c>
      <c r="G67" s="599">
        <f t="shared" si="25"/>
        <v>0</v>
      </c>
      <c r="H67" s="599">
        <f t="shared" si="25"/>
        <v>0</v>
      </c>
      <c r="I67" s="599">
        <f t="shared" si="25"/>
        <v>1</v>
      </c>
      <c r="J67" s="599">
        <f t="shared" si="25"/>
        <v>14</v>
      </c>
      <c r="K67" s="599">
        <f t="shared" si="25"/>
        <v>19</v>
      </c>
      <c r="L67" s="599">
        <f t="shared" si="25"/>
        <v>3</v>
      </c>
      <c r="M67" s="599">
        <f t="shared" si="25"/>
        <v>2</v>
      </c>
      <c r="N67" s="600">
        <f t="shared" si="25"/>
        <v>0</v>
      </c>
      <c r="O67" s="288">
        <f>SUM(C67:N67)</f>
        <v>40</v>
      </c>
      <c r="P67" s="601">
        <f>SUM(K67:N67)</f>
        <v>24</v>
      </c>
      <c r="Q67" s="289">
        <f>P67*100/O67</f>
        <v>60</v>
      </c>
      <c r="R67" s="562" t="s">
        <v>139</v>
      </c>
      <c r="S67" s="563" t="s">
        <v>139</v>
      </c>
      <c r="T67" s="563" t="s">
        <v>139</v>
      </c>
      <c r="U67" s="563" t="s">
        <v>139</v>
      </c>
      <c r="V67" s="564" t="s">
        <v>139</v>
      </c>
      <c r="W67" s="368"/>
    </row>
    <row r="68" spans="1:23" s="2" customFormat="1" ht="20.25" customHeight="1">
      <c r="A68" s="389" t="s">
        <v>34</v>
      </c>
      <c r="B68" s="390"/>
      <c r="C68" s="390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392"/>
      <c r="O68" s="11"/>
      <c r="P68" s="393"/>
      <c r="Q68" s="24"/>
      <c r="R68" s="393"/>
      <c r="S68" s="394"/>
      <c r="T68" s="395"/>
      <c r="U68" s="394"/>
      <c r="V68" s="396"/>
      <c r="W68" s="388"/>
    </row>
    <row r="69" spans="1:23" s="2" customFormat="1" ht="17.100000000000001" customHeight="1">
      <c r="A69" s="602" t="s">
        <v>25</v>
      </c>
      <c r="B69" s="552">
        <v>43</v>
      </c>
      <c r="C69" s="603"/>
      <c r="D69" s="604"/>
      <c r="E69" s="489"/>
      <c r="F69" s="490">
        <v>1</v>
      </c>
      <c r="G69" s="490">
        <v>9</v>
      </c>
      <c r="H69" s="490">
        <v>10</v>
      </c>
      <c r="I69" s="490">
        <v>20</v>
      </c>
      <c r="J69" s="490">
        <v>1</v>
      </c>
      <c r="K69" s="490">
        <v>2</v>
      </c>
      <c r="L69" s="489"/>
      <c r="M69" s="489"/>
      <c r="N69" s="605"/>
      <c r="O69" s="18">
        <f>SUM(C69:N69)</f>
        <v>43</v>
      </c>
      <c r="P69" s="558">
        <f>SUM(K69:N69)</f>
        <v>2</v>
      </c>
      <c r="Q69" s="30">
        <f>P69*100/O69</f>
        <v>4.6511627906976747</v>
      </c>
      <c r="R69" s="456">
        <v>32</v>
      </c>
      <c r="S69" s="457"/>
      <c r="T69" s="457"/>
      <c r="U69" s="458">
        <v>1</v>
      </c>
      <c r="V69" s="459">
        <v>10</v>
      </c>
      <c r="W69" s="509"/>
    </row>
    <row r="70" spans="1:23" s="2" customFormat="1" ht="17.100000000000001" customHeight="1">
      <c r="A70" s="364" t="s">
        <v>49</v>
      </c>
      <c r="B70" s="552">
        <v>170</v>
      </c>
      <c r="C70" s="552"/>
      <c r="D70" s="606"/>
      <c r="E70" s="506"/>
      <c r="F70" s="507">
        <v>3</v>
      </c>
      <c r="G70" s="507">
        <v>24</v>
      </c>
      <c r="H70" s="507">
        <v>34</v>
      </c>
      <c r="I70" s="507">
        <v>97</v>
      </c>
      <c r="J70" s="507">
        <v>10</v>
      </c>
      <c r="K70" s="507">
        <v>2</v>
      </c>
      <c r="L70" s="506"/>
      <c r="M70" s="506"/>
      <c r="N70" s="607"/>
      <c r="O70" s="18">
        <f>SUM(C70:N70)</f>
        <v>170</v>
      </c>
      <c r="P70" s="558">
        <f t="shared" ref="P70:P73" si="26">SUM(K70:N70)</f>
        <v>2</v>
      </c>
      <c r="Q70" s="30">
        <f>P70*100/O70</f>
        <v>1.1764705882352942</v>
      </c>
      <c r="R70" s="418">
        <v>7</v>
      </c>
      <c r="S70" s="415"/>
      <c r="T70" s="416">
        <v>18</v>
      </c>
      <c r="U70" s="415"/>
      <c r="V70" s="417"/>
      <c r="W70" s="509"/>
    </row>
    <row r="71" spans="1:23" s="2" customFormat="1" ht="17.100000000000001" customHeight="1">
      <c r="A71" s="369" t="s">
        <v>48</v>
      </c>
      <c r="B71" s="504">
        <v>178</v>
      </c>
      <c r="C71" s="504"/>
      <c r="D71" s="505"/>
      <c r="E71" s="506"/>
      <c r="F71" s="506"/>
      <c r="G71" s="507">
        <v>15</v>
      </c>
      <c r="H71" s="507">
        <v>33</v>
      </c>
      <c r="I71" s="507">
        <v>106</v>
      </c>
      <c r="J71" s="507">
        <v>23</v>
      </c>
      <c r="K71" s="507">
        <v>1</v>
      </c>
      <c r="L71" s="506"/>
      <c r="M71" s="506"/>
      <c r="N71" s="607"/>
      <c r="O71" s="18">
        <f>SUM(C71:N71)</f>
        <v>178</v>
      </c>
      <c r="P71" s="558">
        <f t="shared" si="26"/>
        <v>1</v>
      </c>
      <c r="Q71" s="30">
        <f>P71*100/O71</f>
        <v>0.5617977528089888</v>
      </c>
      <c r="R71" s="418">
        <v>1</v>
      </c>
      <c r="S71" s="415"/>
      <c r="T71" s="415"/>
      <c r="U71" s="415"/>
      <c r="V71" s="417"/>
      <c r="W71" s="509"/>
    </row>
    <row r="72" spans="1:23" s="2" customFormat="1" ht="17.100000000000001" customHeight="1" thickBot="1">
      <c r="A72" s="597" t="s">
        <v>50</v>
      </c>
      <c r="B72" s="608">
        <f>SUM(B69:B71)</f>
        <v>391</v>
      </c>
      <c r="C72" s="609">
        <f>SUM(C69:C71)</f>
        <v>0</v>
      </c>
      <c r="D72" s="610">
        <f t="shared" ref="D72:N72" si="27">SUM(D69:D71)</f>
        <v>0</v>
      </c>
      <c r="E72" s="610">
        <f t="shared" si="27"/>
        <v>0</v>
      </c>
      <c r="F72" s="610">
        <f t="shared" si="27"/>
        <v>4</v>
      </c>
      <c r="G72" s="610">
        <f t="shared" si="27"/>
        <v>48</v>
      </c>
      <c r="H72" s="610">
        <f t="shared" si="27"/>
        <v>77</v>
      </c>
      <c r="I72" s="610">
        <f t="shared" si="27"/>
        <v>223</v>
      </c>
      <c r="J72" s="610">
        <f t="shared" si="27"/>
        <v>34</v>
      </c>
      <c r="K72" s="610">
        <f t="shared" si="27"/>
        <v>5</v>
      </c>
      <c r="L72" s="610">
        <f t="shared" si="27"/>
        <v>0</v>
      </c>
      <c r="M72" s="610">
        <f t="shared" si="27"/>
        <v>0</v>
      </c>
      <c r="N72" s="611">
        <f t="shared" si="27"/>
        <v>0</v>
      </c>
      <c r="O72" s="612">
        <f>SUM(O69:O71)</f>
        <v>391</v>
      </c>
      <c r="P72" s="613">
        <f t="shared" si="26"/>
        <v>5</v>
      </c>
      <c r="Q72" s="614">
        <f>P72*100/O72</f>
        <v>1.2787723785166241</v>
      </c>
      <c r="R72" s="615">
        <f>SUM(R69:R71)</f>
        <v>40</v>
      </c>
      <c r="S72" s="616">
        <f t="shared" ref="S72:V72" si="28">SUM(S69:S71)</f>
        <v>0</v>
      </c>
      <c r="T72" s="616">
        <f t="shared" si="28"/>
        <v>18</v>
      </c>
      <c r="U72" s="616">
        <f t="shared" si="28"/>
        <v>1</v>
      </c>
      <c r="V72" s="617">
        <f t="shared" si="28"/>
        <v>10</v>
      </c>
      <c r="W72" s="509"/>
    </row>
    <row r="73" spans="1:23" s="2" customFormat="1" ht="20.25" customHeight="1" thickBot="1">
      <c r="A73" s="618" t="s">
        <v>17</v>
      </c>
      <c r="B73" s="619">
        <f>SUM(B15,B25,B30,B58,B61,B64,B67,B72)</f>
        <v>4159</v>
      </c>
      <c r="C73" s="619">
        <f t="shared" ref="C73:N73" si="29">SUM(C15,C25,C30,C58,C61,C64,C67,C72)</f>
        <v>8</v>
      </c>
      <c r="D73" s="620">
        <f t="shared" si="29"/>
        <v>1</v>
      </c>
      <c r="E73" s="620">
        <f t="shared" si="29"/>
        <v>7</v>
      </c>
      <c r="F73" s="620">
        <f t="shared" si="29"/>
        <v>25</v>
      </c>
      <c r="G73" s="620">
        <f t="shared" si="29"/>
        <v>273</v>
      </c>
      <c r="H73" s="620">
        <f t="shared" si="29"/>
        <v>466</v>
      </c>
      <c r="I73" s="620">
        <f t="shared" si="29"/>
        <v>2471</v>
      </c>
      <c r="J73" s="620">
        <f t="shared" si="29"/>
        <v>727</v>
      </c>
      <c r="K73" s="620">
        <f t="shared" si="29"/>
        <v>143</v>
      </c>
      <c r="L73" s="620">
        <f t="shared" si="29"/>
        <v>26</v>
      </c>
      <c r="M73" s="620">
        <f t="shared" si="29"/>
        <v>11</v>
      </c>
      <c r="N73" s="621">
        <f t="shared" si="29"/>
        <v>1</v>
      </c>
      <c r="O73" s="622">
        <f>SUM(O15,O25,O30,O58,O61,O64,O67,O72)</f>
        <v>4159</v>
      </c>
      <c r="P73" s="623">
        <f t="shared" si="26"/>
        <v>181</v>
      </c>
      <c r="Q73" s="624">
        <f>P73*100/O73</f>
        <v>4.3520076941572494</v>
      </c>
      <c r="R73" s="625">
        <f>SUM(R72,R15,R25,R30,R58,R64)</f>
        <v>368</v>
      </c>
      <c r="S73" s="626">
        <f t="shared" ref="S73:V73" si="30">SUM(S72,S15,S25,S30,S58,S64)</f>
        <v>1</v>
      </c>
      <c r="T73" s="626">
        <f t="shared" si="30"/>
        <v>252</v>
      </c>
      <c r="U73" s="626">
        <f t="shared" si="30"/>
        <v>28</v>
      </c>
      <c r="V73" s="627">
        <f t="shared" si="30"/>
        <v>88</v>
      </c>
      <c r="W73" s="544"/>
    </row>
    <row r="74" spans="1:23" s="4" customFormat="1" ht="21.95" customHeight="1">
      <c r="A74" s="4" t="s">
        <v>140</v>
      </c>
      <c r="Q74" s="34"/>
      <c r="R74" s="628"/>
      <c r="S74" s="628"/>
      <c r="T74" s="629"/>
      <c r="U74" s="628"/>
      <c r="V74" s="629"/>
    </row>
    <row r="75" spans="1:23" s="3" customFormat="1" ht="21.95" customHeight="1">
      <c r="A75" s="4" t="s">
        <v>54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34"/>
      <c r="R75" s="628"/>
      <c r="S75" s="628"/>
      <c r="T75" s="629"/>
      <c r="U75" s="628"/>
      <c r="V75" s="629"/>
      <c r="W75" s="4"/>
    </row>
    <row r="76" spans="1:23" s="3" customFormat="1" ht="21.95" customHeight="1">
      <c r="A76" s="4" t="s">
        <v>55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34"/>
      <c r="R76" s="628"/>
      <c r="S76" s="628"/>
      <c r="T76" s="629"/>
      <c r="U76" s="628"/>
      <c r="V76" s="629"/>
      <c r="W76" s="4"/>
    </row>
    <row r="77" spans="1:23" s="3" customFormat="1" ht="21.9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34"/>
      <c r="R77" s="630"/>
      <c r="S77" s="630"/>
      <c r="T77" s="629"/>
      <c r="U77" s="630"/>
      <c r="V77" s="629"/>
      <c r="W77" s="7"/>
    </row>
    <row r="78" spans="1:23" s="3" customFormat="1" ht="21.9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34"/>
      <c r="R78" s="630"/>
      <c r="S78" s="630"/>
      <c r="T78" s="629"/>
      <c r="U78" s="630"/>
      <c r="V78" s="629"/>
      <c r="W78" s="7"/>
    </row>
    <row r="79" spans="1:23" s="3" customFormat="1" ht="21.95" customHeight="1">
      <c r="A79" s="5" t="s">
        <v>24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35"/>
      <c r="R79" s="631"/>
      <c r="S79" s="631"/>
      <c r="T79" s="632"/>
      <c r="V79" s="633" t="s">
        <v>141</v>
      </c>
      <c r="W79" s="5"/>
    </row>
    <row r="80" spans="1:23" ht="21.95" customHeight="1"/>
  </sheetData>
  <mergeCells count="5">
    <mergeCell ref="A4:A7"/>
    <mergeCell ref="B4:B7"/>
    <mergeCell ref="C4:O6"/>
    <mergeCell ref="P4:Q6"/>
    <mergeCell ref="R4:V6"/>
  </mergeCells>
  <printOptions horizontalCentered="1"/>
  <pageMargins left="0.15748031496062992" right="0.15748031496062992" top="0.59055118110236227" bottom="0.35433070866141736" header="0.15748031496062992" footer="0.15748031496062992"/>
  <pageSetup paperSize="9" scale="40" orientation="portrait" r:id="rId1"/>
  <headerFooter>
    <oddFooter>&amp;L&amp;"TH SarabunPSK,Regular"&amp;8&amp;K00+000&amp;Z&amp;F&amp;R&amp;"TH SarabunPSK,Regular"&amp;16&amp;K00+000&amp;P</oddFooter>
  </headerFooter>
  <colBreaks count="1" manualBreakCount="1">
    <brk id="22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AUN-8.3-1.1 รุ่น62</vt:lpstr>
      <vt:lpstr>AUN-8.3-1.1 รุ่น61</vt:lpstr>
      <vt:lpstr>AUN-8.3-1.1 รุ่น60</vt:lpstr>
      <vt:lpstr>'AUN-8.3-1.1 รุ่น60'!Print_Area</vt:lpstr>
      <vt:lpstr>'AUN-8.3-1.1 รุ่น61'!Print_Area</vt:lpstr>
      <vt:lpstr>'AUN-8.3-1.1 รุ่น62'!Print_Area</vt:lpstr>
      <vt:lpstr>'AUN-8.3-1.1 รุ่น60'!Print_Titles</vt:lpstr>
      <vt:lpstr>'AUN-8.3-1.1 รุ่น61'!Print_Titles</vt:lpstr>
      <vt:lpstr>'AUN-8.3-1.1 รุ่น62'!Print_Titles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CCS</cp:lastModifiedBy>
  <cp:lastPrinted>2020-08-31T02:28:19Z</cp:lastPrinted>
  <dcterms:created xsi:type="dcterms:W3CDTF">2016-04-06T13:08:10Z</dcterms:created>
  <dcterms:modified xsi:type="dcterms:W3CDTF">2020-08-31T03:11:19Z</dcterms:modified>
</cp:coreProperties>
</file>